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ronder-my.sharepoint.com/personal/bjosk_trondelagfylke_no/Documents/"/>
    </mc:Choice>
  </mc:AlternateContent>
  <bookViews>
    <workbookView xWindow="0" yWindow="0" windowWidth="28800" windowHeight="14100"/>
  </bookViews>
  <sheets>
    <sheet name="Nøkkeltall 2015-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3" i="1" l="1"/>
  <c r="Y53" i="1"/>
  <c r="X53" i="1"/>
  <c r="U53" i="1"/>
  <c r="R53" i="1"/>
  <c r="V53" i="1" s="1"/>
  <c r="Q53" i="1"/>
  <c r="P53" i="1"/>
  <c r="L53" i="1"/>
  <c r="M53" i="1" s="1"/>
  <c r="N53" i="1" s="1"/>
  <c r="K53" i="1"/>
  <c r="J53" i="1"/>
  <c r="H53" i="1"/>
  <c r="I53" i="1" s="1"/>
  <c r="G53" i="1"/>
  <c r="F53" i="1"/>
  <c r="C53" i="1"/>
  <c r="T53" i="1" s="1"/>
  <c r="B53" i="1"/>
  <c r="A53" i="1"/>
  <c r="W52" i="1"/>
  <c r="V52" i="1"/>
  <c r="O52" i="1"/>
  <c r="M52" i="1"/>
  <c r="N52" i="1" s="1"/>
  <c r="I52" i="1"/>
  <c r="E52" i="1"/>
  <c r="D52" i="1"/>
  <c r="O51" i="1"/>
  <c r="N51" i="1"/>
  <c r="M51" i="1"/>
  <c r="D51" i="1"/>
  <c r="E51" i="1" s="1"/>
  <c r="W50" i="1"/>
  <c r="V50" i="1"/>
  <c r="T50" i="1"/>
  <c r="S50" i="1"/>
  <c r="O50" i="1"/>
  <c r="N50" i="1"/>
  <c r="M50" i="1"/>
  <c r="I50" i="1"/>
  <c r="E50" i="1"/>
  <c r="D50" i="1"/>
  <c r="W49" i="1"/>
  <c r="V49" i="1"/>
  <c r="T49" i="1"/>
  <c r="S49" i="1"/>
  <c r="O49" i="1"/>
  <c r="M49" i="1"/>
  <c r="N49" i="1" s="1"/>
  <c r="I49" i="1"/>
  <c r="D49" i="1"/>
  <c r="E49" i="1" s="1"/>
  <c r="W48" i="1"/>
  <c r="V48" i="1"/>
  <c r="T48" i="1"/>
  <c r="S48" i="1"/>
  <c r="O48" i="1"/>
  <c r="N48" i="1"/>
  <c r="M48" i="1"/>
  <c r="I48" i="1"/>
  <c r="E48" i="1"/>
  <c r="D48" i="1"/>
  <c r="W47" i="1"/>
  <c r="V47" i="1"/>
  <c r="T47" i="1"/>
  <c r="S47" i="1"/>
  <c r="O47" i="1"/>
  <c r="M47" i="1"/>
  <c r="N47" i="1" s="1"/>
  <c r="I47" i="1"/>
  <c r="D47" i="1"/>
  <c r="E47" i="1" s="1"/>
  <c r="W46" i="1"/>
  <c r="V46" i="1"/>
  <c r="T46" i="1"/>
  <c r="S46" i="1"/>
  <c r="O46" i="1"/>
  <c r="N46" i="1"/>
  <c r="M46" i="1"/>
  <c r="I46" i="1"/>
  <c r="E46" i="1"/>
  <c r="D46" i="1"/>
  <c r="W45" i="1"/>
  <c r="V45" i="1"/>
  <c r="T45" i="1"/>
  <c r="S45" i="1"/>
  <c r="O45" i="1"/>
  <c r="M45" i="1"/>
  <c r="N45" i="1" s="1"/>
  <c r="I45" i="1"/>
  <c r="D45" i="1"/>
  <c r="E45" i="1" s="1"/>
  <c r="W44" i="1"/>
  <c r="V44" i="1"/>
  <c r="T44" i="1"/>
  <c r="S44" i="1"/>
  <c r="O44" i="1"/>
  <c r="N44" i="1"/>
  <c r="M44" i="1"/>
  <c r="I44" i="1"/>
  <c r="E44" i="1"/>
  <c r="D44" i="1"/>
  <c r="W43" i="1"/>
  <c r="V43" i="1"/>
  <c r="T43" i="1"/>
  <c r="S43" i="1"/>
  <c r="O43" i="1"/>
  <c r="M43" i="1"/>
  <c r="N43" i="1" s="1"/>
  <c r="I43" i="1"/>
  <c r="D43" i="1"/>
  <c r="E43" i="1" s="1"/>
  <c r="W42" i="1"/>
  <c r="V42" i="1"/>
  <c r="T42" i="1"/>
  <c r="S42" i="1"/>
  <c r="O42" i="1"/>
  <c r="N42" i="1"/>
  <c r="M42" i="1"/>
  <c r="I42" i="1"/>
  <c r="E42" i="1"/>
  <c r="D42" i="1"/>
  <c r="W41" i="1"/>
  <c r="V41" i="1"/>
  <c r="T41" i="1"/>
  <c r="S41" i="1"/>
  <c r="O41" i="1"/>
  <c r="M41" i="1"/>
  <c r="N41" i="1" s="1"/>
  <c r="I41" i="1"/>
  <c r="D41" i="1"/>
  <c r="E41" i="1" s="1"/>
  <c r="W40" i="1"/>
  <c r="V40" i="1"/>
  <c r="T40" i="1"/>
  <c r="S40" i="1"/>
  <c r="O40" i="1"/>
  <c r="N40" i="1"/>
  <c r="M40" i="1"/>
  <c r="I40" i="1"/>
  <c r="E40" i="1"/>
  <c r="D40" i="1"/>
  <c r="W39" i="1"/>
  <c r="V39" i="1"/>
  <c r="T39" i="1"/>
  <c r="S39" i="1"/>
  <c r="O39" i="1"/>
  <c r="M39" i="1"/>
  <c r="N39" i="1" s="1"/>
  <c r="I39" i="1"/>
  <c r="D39" i="1"/>
  <c r="E39" i="1" s="1"/>
  <c r="W38" i="1"/>
  <c r="V38" i="1"/>
  <c r="T38" i="1"/>
  <c r="S38" i="1"/>
  <c r="O38" i="1"/>
  <c r="N38" i="1"/>
  <c r="M38" i="1"/>
  <c r="I38" i="1"/>
  <c r="E38" i="1"/>
  <c r="D38" i="1"/>
  <c r="W37" i="1"/>
  <c r="V37" i="1"/>
  <c r="T37" i="1"/>
  <c r="S37" i="1"/>
  <c r="O37" i="1"/>
  <c r="M37" i="1"/>
  <c r="N37" i="1" s="1"/>
  <c r="I37" i="1"/>
  <c r="D37" i="1"/>
  <c r="E37" i="1" s="1"/>
  <c r="W36" i="1"/>
  <c r="V36" i="1"/>
  <c r="T36" i="1"/>
  <c r="S36" i="1"/>
  <c r="O36" i="1"/>
  <c r="N36" i="1"/>
  <c r="M36" i="1"/>
  <c r="I36" i="1"/>
  <c r="E36" i="1"/>
  <c r="D36" i="1"/>
  <c r="W35" i="1"/>
  <c r="V35" i="1"/>
  <c r="T35" i="1"/>
  <c r="S35" i="1"/>
  <c r="O35" i="1"/>
  <c r="M35" i="1"/>
  <c r="N35" i="1" s="1"/>
  <c r="I35" i="1"/>
  <c r="D35" i="1"/>
  <c r="E35" i="1" s="1"/>
  <c r="W34" i="1"/>
  <c r="V34" i="1"/>
  <c r="T34" i="1"/>
  <c r="S34" i="1"/>
  <c r="O34" i="1"/>
  <c r="N34" i="1"/>
  <c r="M34" i="1"/>
  <c r="I34" i="1"/>
  <c r="E34" i="1"/>
  <c r="D34" i="1"/>
  <c r="W33" i="1"/>
  <c r="V33" i="1"/>
  <c r="T33" i="1"/>
  <c r="S33" i="1"/>
  <c r="O33" i="1"/>
  <c r="M33" i="1"/>
  <c r="N33" i="1" s="1"/>
  <c r="I33" i="1"/>
  <c r="D33" i="1"/>
  <c r="E33" i="1" s="1"/>
  <c r="W32" i="1"/>
  <c r="V32" i="1"/>
  <c r="T32" i="1"/>
  <c r="S32" i="1"/>
  <c r="O32" i="1"/>
  <c r="N32" i="1"/>
  <c r="M32" i="1"/>
  <c r="I32" i="1"/>
  <c r="E32" i="1"/>
  <c r="D32" i="1"/>
  <c r="W31" i="1"/>
  <c r="V31" i="1"/>
  <c r="T31" i="1"/>
  <c r="S31" i="1"/>
  <c r="O31" i="1"/>
  <c r="M31" i="1"/>
  <c r="N31" i="1" s="1"/>
  <c r="I31" i="1"/>
  <c r="D31" i="1"/>
  <c r="E31" i="1" s="1"/>
  <c r="W30" i="1"/>
  <c r="V30" i="1"/>
  <c r="T30" i="1"/>
  <c r="S30" i="1"/>
  <c r="O30" i="1"/>
  <c r="N30" i="1"/>
  <c r="M30" i="1"/>
  <c r="I30" i="1"/>
  <c r="E30" i="1"/>
  <c r="D30" i="1"/>
  <c r="W29" i="1"/>
  <c r="V29" i="1"/>
  <c r="T29" i="1"/>
  <c r="S29" i="1"/>
  <c r="O29" i="1"/>
  <c r="M29" i="1"/>
  <c r="N29" i="1" s="1"/>
  <c r="I29" i="1"/>
  <c r="D29" i="1"/>
  <c r="E29" i="1" s="1"/>
  <c r="W28" i="1"/>
  <c r="V28" i="1"/>
  <c r="T28" i="1"/>
  <c r="S28" i="1"/>
  <c r="O28" i="1"/>
  <c r="N28" i="1"/>
  <c r="M28" i="1"/>
  <c r="I28" i="1"/>
  <c r="E28" i="1"/>
  <c r="D28" i="1"/>
  <c r="W27" i="1"/>
  <c r="V27" i="1"/>
  <c r="T27" i="1"/>
  <c r="S27" i="1"/>
  <c r="O27" i="1"/>
  <c r="M27" i="1"/>
  <c r="N27" i="1" s="1"/>
  <c r="I27" i="1"/>
  <c r="D27" i="1"/>
  <c r="E27" i="1" s="1"/>
  <c r="W26" i="1"/>
  <c r="V26" i="1"/>
  <c r="T26" i="1"/>
  <c r="S26" i="1"/>
  <c r="O26" i="1"/>
  <c r="N26" i="1"/>
  <c r="M26" i="1"/>
  <c r="I26" i="1"/>
  <c r="E26" i="1"/>
  <c r="D26" i="1"/>
  <c r="W25" i="1"/>
  <c r="V25" i="1"/>
  <c r="T25" i="1"/>
  <c r="S25" i="1"/>
  <c r="O25" i="1"/>
  <c r="M25" i="1"/>
  <c r="N25" i="1" s="1"/>
  <c r="I25" i="1"/>
  <c r="D25" i="1"/>
  <c r="E25" i="1" s="1"/>
  <c r="W24" i="1"/>
  <c r="V24" i="1"/>
  <c r="T24" i="1"/>
  <c r="S24" i="1"/>
  <c r="O24" i="1"/>
  <c r="N24" i="1"/>
  <c r="M24" i="1"/>
  <c r="I24" i="1"/>
  <c r="E24" i="1"/>
  <c r="D24" i="1"/>
  <c r="W23" i="1"/>
  <c r="V23" i="1"/>
  <c r="T23" i="1"/>
  <c r="S23" i="1"/>
  <c r="O23" i="1"/>
  <c r="M23" i="1"/>
  <c r="N23" i="1" s="1"/>
  <c r="I23" i="1"/>
  <c r="D23" i="1"/>
  <c r="E23" i="1" s="1"/>
  <c r="W22" i="1"/>
  <c r="V22" i="1"/>
  <c r="T22" i="1"/>
  <c r="S22" i="1"/>
  <c r="O22" i="1"/>
  <c r="N22" i="1"/>
  <c r="M22" i="1"/>
  <c r="I22" i="1"/>
  <c r="E22" i="1"/>
  <c r="D22" i="1"/>
  <c r="W21" i="1"/>
  <c r="V21" i="1"/>
  <c r="T21" i="1"/>
  <c r="S21" i="1"/>
  <c r="O21" i="1"/>
  <c r="M21" i="1"/>
  <c r="N21" i="1" s="1"/>
  <c r="I21" i="1"/>
  <c r="D21" i="1"/>
  <c r="E21" i="1" s="1"/>
  <c r="W20" i="1"/>
  <c r="V20" i="1"/>
  <c r="T20" i="1"/>
  <c r="S20" i="1"/>
  <c r="O20" i="1"/>
  <c r="N20" i="1"/>
  <c r="M20" i="1"/>
  <c r="I20" i="1"/>
  <c r="E20" i="1"/>
  <c r="D20" i="1"/>
  <c r="W19" i="1"/>
  <c r="V19" i="1"/>
  <c r="T19" i="1"/>
  <c r="S19" i="1"/>
  <c r="O19" i="1"/>
  <c r="M19" i="1"/>
  <c r="N19" i="1" s="1"/>
  <c r="I19" i="1"/>
  <c r="D19" i="1"/>
  <c r="E19" i="1" s="1"/>
  <c r="W18" i="1"/>
  <c r="V18" i="1"/>
  <c r="T18" i="1"/>
  <c r="S18" i="1"/>
  <c r="O18" i="1"/>
  <c r="N18" i="1"/>
  <c r="M18" i="1"/>
  <c r="I18" i="1"/>
  <c r="E18" i="1"/>
  <c r="D18" i="1"/>
  <c r="W17" i="1"/>
  <c r="V17" i="1"/>
  <c r="T17" i="1"/>
  <c r="S17" i="1"/>
  <c r="O17" i="1"/>
  <c r="M17" i="1"/>
  <c r="N17" i="1" s="1"/>
  <c r="I17" i="1"/>
  <c r="D17" i="1"/>
  <c r="E17" i="1" s="1"/>
  <c r="W16" i="1"/>
  <c r="V16" i="1"/>
  <c r="T16" i="1"/>
  <c r="S16" i="1"/>
  <c r="O16" i="1"/>
  <c r="N16" i="1"/>
  <c r="M16" i="1"/>
  <c r="I16" i="1"/>
  <c r="E16" i="1"/>
  <c r="D16" i="1"/>
  <c r="W15" i="1"/>
  <c r="V15" i="1"/>
  <c r="T15" i="1"/>
  <c r="S15" i="1"/>
  <c r="O15" i="1"/>
  <c r="M15" i="1"/>
  <c r="N15" i="1" s="1"/>
  <c r="I15" i="1"/>
  <c r="D15" i="1"/>
  <c r="E15" i="1" s="1"/>
  <c r="W14" i="1"/>
  <c r="V14" i="1"/>
  <c r="T14" i="1"/>
  <c r="S14" i="1"/>
  <c r="O14" i="1"/>
  <c r="N14" i="1"/>
  <c r="M14" i="1"/>
  <c r="I14" i="1"/>
  <c r="E14" i="1"/>
  <c r="D14" i="1"/>
  <c r="W13" i="1"/>
  <c r="V13" i="1"/>
  <c r="T13" i="1"/>
  <c r="S13" i="1"/>
  <c r="O13" i="1"/>
  <c r="M13" i="1"/>
  <c r="N13" i="1" s="1"/>
  <c r="I13" i="1"/>
  <c r="D13" i="1"/>
  <c r="E13" i="1" s="1"/>
  <c r="W12" i="1"/>
  <c r="V12" i="1"/>
  <c r="T12" i="1"/>
  <c r="S12" i="1"/>
  <c r="O12" i="1"/>
  <c r="N12" i="1"/>
  <c r="M12" i="1"/>
  <c r="I12" i="1"/>
  <c r="E12" i="1"/>
  <c r="D12" i="1"/>
  <c r="W11" i="1"/>
  <c r="V11" i="1"/>
  <c r="T11" i="1"/>
  <c r="S11" i="1"/>
  <c r="O11" i="1"/>
  <c r="M11" i="1"/>
  <c r="N11" i="1" s="1"/>
  <c r="I11" i="1"/>
  <c r="D11" i="1"/>
  <c r="E11" i="1" s="1"/>
  <c r="W10" i="1"/>
  <c r="V10" i="1"/>
  <c r="T10" i="1"/>
  <c r="S10" i="1"/>
  <c r="O10" i="1"/>
  <c r="N10" i="1"/>
  <c r="M10" i="1"/>
  <c r="I10" i="1"/>
  <c r="E10" i="1"/>
  <c r="D10" i="1"/>
  <c r="W9" i="1"/>
  <c r="V9" i="1"/>
  <c r="T9" i="1"/>
  <c r="S9" i="1"/>
  <c r="O9" i="1"/>
  <c r="M9" i="1"/>
  <c r="N9" i="1" s="1"/>
  <c r="I9" i="1"/>
  <c r="D9" i="1"/>
  <c r="E9" i="1" s="1"/>
  <c r="W8" i="1"/>
  <c r="V8" i="1"/>
  <c r="T8" i="1"/>
  <c r="S8" i="1"/>
  <c r="O8" i="1"/>
  <c r="N8" i="1"/>
  <c r="M8" i="1"/>
  <c r="I8" i="1"/>
  <c r="E8" i="1"/>
  <c r="D8" i="1"/>
  <c r="W7" i="1"/>
  <c r="V7" i="1"/>
  <c r="T7" i="1"/>
  <c r="S7" i="1"/>
  <c r="O7" i="1"/>
  <c r="M7" i="1"/>
  <c r="N7" i="1" s="1"/>
  <c r="I7" i="1"/>
  <c r="D7" i="1"/>
  <c r="E7" i="1" s="1"/>
  <c r="W6" i="1"/>
  <c r="V6" i="1"/>
  <c r="T6" i="1"/>
  <c r="S6" i="1"/>
  <c r="O6" i="1"/>
  <c r="N6" i="1"/>
  <c r="M6" i="1"/>
  <c r="I6" i="1"/>
  <c r="E6" i="1"/>
  <c r="D6" i="1"/>
  <c r="W5" i="1"/>
  <c r="V5" i="1"/>
  <c r="T5" i="1"/>
  <c r="S5" i="1"/>
  <c r="O5" i="1"/>
  <c r="M5" i="1"/>
  <c r="N5" i="1" s="1"/>
  <c r="I5" i="1"/>
  <c r="D5" i="1"/>
  <c r="E5" i="1" s="1"/>
  <c r="W4" i="1"/>
  <c r="V4" i="1"/>
  <c r="T4" i="1"/>
  <c r="S4" i="1"/>
  <c r="O4" i="1"/>
  <c r="N4" i="1"/>
  <c r="M4" i="1"/>
  <c r="I4" i="1"/>
  <c r="E4" i="1"/>
  <c r="D4" i="1"/>
  <c r="O53" i="1" l="1"/>
  <c r="S53" i="1"/>
  <c r="W53" i="1"/>
  <c r="D53" i="1"/>
  <c r="E53" i="1" s="1"/>
</calcChain>
</file>

<file path=xl/sharedStrings.xml><?xml version="1.0" encoding="utf-8"?>
<sst xmlns="http://schemas.openxmlformats.org/spreadsheetml/2006/main" count="80" uniqueCount="75">
  <si>
    <t>Bibliotekstatistikk - nøkkeltall for Trøndelag 2015-2017</t>
  </si>
  <si>
    <t>totalt utlån 2015</t>
  </si>
  <si>
    <t>totalt utlån 2016</t>
  </si>
  <si>
    <t>totalt utlån 2017</t>
  </si>
  <si>
    <t>differanse 16-17</t>
  </si>
  <si>
    <t>% diff 16-17</t>
  </si>
  <si>
    <t>besøk 2015</t>
  </si>
  <si>
    <t>besøk 2016</t>
  </si>
  <si>
    <t>besøk 2017</t>
  </si>
  <si>
    <t>barnebok-utlån 2015</t>
  </si>
  <si>
    <t>barnebok-utlån 2016</t>
  </si>
  <si>
    <t>banebok-utlån 2017</t>
  </si>
  <si>
    <t>diff 16-17</t>
  </si>
  <si>
    <t>b/u som % av total</t>
  </si>
  <si>
    <t>aktive lånere 2015</t>
  </si>
  <si>
    <t>aktive lånere 2016</t>
  </si>
  <si>
    <t>aktive lånere 2017</t>
  </si>
  <si>
    <t>lån pr låner</t>
  </si>
  <si>
    <t>innbyggere 1.1.17</t>
  </si>
  <si>
    <t xml:space="preserve">andel lånere av innb </t>
  </si>
  <si>
    <t xml:space="preserve">utlån pr innb </t>
  </si>
  <si>
    <t>Antall arr 16</t>
  </si>
  <si>
    <t>Antall arr. 2017</t>
  </si>
  <si>
    <t>Deltagere på arr 2017</t>
  </si>
  <si>
    <t>Navn</t>
  </si>
  <si>
    <t>Agdenes folkebibliotek</t>
  </si>
  <si>
    <t>Bjugn folkebibliotek</t>
  </si>
  <si>
    <t>Flatanger folkebibliotek</t>
  </si>
  <si>
    <t>Fosnes folkebibliotek</t>
  </si>
  <si>
    <t>Frosta Bibliotek</t>
  </si>
  <si>
    <t>Frøya bibliotek</t>
  </si>
  <si>
    <t>Grong folkebibliotek</t>
  </si>
  <si>
    <t>Hemne bibliotek</t>
  </si>
  <si>
    <t>Hitra bibliotek</t>
  </si>
  <si>
    <t>Holtålen folkebibliotek</t>
  </si>
  <si>
    <t>Høylandet folkebibliotek</t>
  </si>
  <si>
    <t>Inderøy bibliotek</t>
  </si>
  <si>
    <t>Klæbu folkebibliotek</t>
  </si>
  <si>
    <t>Leka bibliotek</t>
  </si>
  <si>
    <t>Leksvik folkebibliotek</t>
  </si>
  <si>
    <t>Levanger bibliotek</t>
  </si>
  <si>
    <t>Lierne folkebibliotek</t>
  </si>
  <si>
    <t>Malvik bibliotek</t>
  </si>
  <si>
    <t>Meldal folkebibliotek</t>
  </si>
  <si>
    <t>Melhus bibliotek</t>
  </si>
  <si>
    <t xml:space="preserve">Meråker </t>
  </si>
  <si>
    <t>Midtre Gauldal folkebibliotel</t>
  </si>
  <si>
    <t>Namdalseid folkebibliotek</t>
  </si>
  <si>
    <t>Namsos folkebibliotek</t>
  </si>
  <si>
    <t>Namsskogan folkebibliotek</t>
  </si>
  <si>
    <t>Nærøy folkebibliotek</t>
  </si>
  <si>
    <t>Oppdal bibliotek</t>
  </si>
  <si>
    <t>Orkdal folkebibliotek</t>
  </si>
  <si>
    <t>Osen folkebibliotek</t>
  </si>
  <si>
    <t>Overhalla folkebibliotek</t>
  </si>
  <si>
    <t>Rennebu folkebibliotek</t>
  </si>
  <si>
    <t>Rissa bibliotek</t>
  </si>
  <si>
    <t>Roan folkebibliotek</t>
  </si>
  <si>
    <t>Røros folkebibliotek</t>
  </si>
  <si>
    <t>Røyrvik folkebibliotek</t>
  </si>
  <si>
    <t>Selbu folkebibliotek</t>
  </si>
  <si>
    <t>Skaun folkebibliotek</t>
  </si>
  <si>
    <t>Snillfjord folkebibliotek</t>
  </si>
  <si>
    <t>Snåsa bibliotek</t>
  </si>
  <si>
    <t>Steinkjer bibliotek</t>
  </si>
  <si>
    <t>Stjørdal bibliotek</t>
  </si>
  <si>
    <t>Tydal folkebibliotek</t>
  </si>
  <si>
    <t>Verdal bibliotek</t>
  </si>
  <si>
    <t>Verran folkebibliotek</t>
  </si>
  <si>
    <t>Vikna folkebibliotek</t>
  </si>
  <si>
    <t>Ørland folkebibliotek</t>
  </si>
  <si>
    <t>Åfjord folkebibliotek</t>
  </si>
  <si>
    <t>Ebøker ST</t>
  </si>
  <si>
    <t xml:space="preserve"> </t>
  </si>
  <si>
    <t>Ebøker 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</si>
</sst>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center" wrapText="1"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0" fontId="0" fillId="3" borderId="0" xfId="0" applyFont="1" applyFill="1" applyAlignment="1">
      <alignment horizontal="right" wrapText="1"/>
    </xf>
    <xf numFmtId="0" fontId="0" fillId="3" borderId="0" xfId="0" applyFont="1" applyFill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4" borderId="0" xfId="0" applyFont="1" applyFill="1" applyAlignment="1">
      <alignment horizontal="right" wrapText="1"/>
    </xf>
    <xf numFmtId="0" fontId="0" fillId="5" borderId="0" xfId="0" applyFont="1" applyFill="1" applyAlignment="1">
      <alignment horizontal="right" wrapText="1"/>
    </xf>
    <xf numFmtId="164" fontId="0" fillId="6" borderId="0" xfId="0" applyNumberFormat="1" applyFont="1" applyFill="1" applyAlignment="1">
      <alignment horizontal="right" wrapText="1"/>
    </xf>
    <xf numFmtId="164" fontId="0" fillId="5" borderId="0" xfId="0" applyNumberFormat="1" applyFont="1" applyFill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0" fillId="0" borderId="0" xfId="0" applyFont="1"/>
    <xf numFmtId="0" fontId="0" fillId="5" borderId="0" xfId="0" applyFont="1" applyFill="1"/>
    <xf numFmtId="1" fontId="0" fillId="0" borderId="0" xfId="0" applyNumberFormat="1" applyFont="1"/>
    <xf numFmtId="0" fontId="0" fillId="0" borderId="0" xfId="0" applyNumberFormat="1" applyFont="1"/>
    <xf numFmtId="1" fontId="2" fillId="0" borderId="0" xfId="0" applyNumberFormat="1" applyFont="1"/>
    <xf numFmtId="0" fontId="0" fillId="0" borderId="0" xfId="0" applyFont="1" applyFill="1"/>
    <xf numFmtId="0" fontId="2" fillId="0" borderId="0" xfId="0" applyFont="1"/>
    <xf numFmtId="0" fontId="2" fillId="5" borderId="0" xfId="0" applyFont="1" applyFill="1"/>
    <xf numFmtId="0" fontId="3" fillId="3" borderId="0" xfId="0" applyFont="1" applyFill="1"/>
    <xf numFmtId="0" fontId="4" fillId="0" borderId="0" xfId="0" applyFont="1"/>
    <xf numFmtId="0" fontId="4" fillId="5" borderId="0" xfId="0" applyFont="1" applyFill="1"/>
    <xf numFmtId="0" fontId="4" fillId="0" borderId="0" xfId="0" applyFont="1" applyFill="1"/>
    <xf numFmtId="0" fontId="5" fillId="0" borderId="0" xfId="0" applyFont="1"/>
    <xf numFmtId="0" fontId="5" fillId="5" borderId="0" xfId="0" applyFont="1" applyFill="1"/>
    <xf numFmtId="0" fontId="0" fillId="0" borderId="0" xfId="0" applyNumberFormat="1" applyFont="1" applyFill="1"/>
    <xf numFmtId="0" fontId="2" fillId="0" borderId="0" xfId="0" applyFont="1" applyFill="1"/>
    <xf numFmtId="0" fontId="2" fillId="2" borderId="0" xfId="0" applyFont="1" applyFill="1" applyAlignment="1">
      <alignment horizontal="right"/>
    </xf>
    <xf numFmtId="0" fontId="6" fillId="2" borderId="0" xfId="0" applyFont="1" applyFill="1"/>
    <xf numFmtId="0" fontId="6" fillId="3" borderId="0" xfId="0" applyFont="1" applyFill="1"/>
    <xf numFmtId="0" fontId="6" fillId="4" borderId="0" xfId="0" applyFont="1" applyFill="1"/>
    <xf numFmtId="0" fontId="6" fillId="0" borderId="0" xfId="0" applyFont="1" applyFill="1"/>
    <xf numFmtId="0" fontId="6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workbookViewId="0"/>
  </sheetViews>
  <sheetFormatPr baseColWidth="10" defaultColWidth="11.42578125" defaultRowHeight="15" x14ac:dyDescent="0.25"/>
  <sheetData>
    <row r="1" spans="1:27" x14ac:dyDescent="0.25">
      <c r="A1" s="1" t="s">
        <v>0</v>
      </c>
    </row>
    <row r="3" spans="1:27" ht="4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3" t="s">
        <v>4</v>
      </c>
      <c r="J3" s="5" t="s">
        <v>9</v>
      </c>
      <c r="K3" s="5" t="s">
        <v>10</v>
      </c>
      <c r="L3" s="5" t="s">
        <v>11</v>
      </c>
      <c r="M3" s="6" t="s">
        <v>12</v>
      </c>
      <c r="N3" s="3" t="s">
        <v>5</v>
      </c>
      <c r="O3" s="7" t="s">
        <v>13</v>
      </c>
      <c r="P3" s="3" t="s">
        <v>14</v>
      </c>
      <c r="Q3" s="6" t="s">
        <v>15</v>
      </c>
      <c r="R3" s="6" t="s">
        <v>16</v>
      </c>
      <c r="S3" s="3" t="s">
        <v>4</v>
      </c>
      <c r="T3" s="6" t="s">
        <v>17</v>
      </c>
      <c r="U3" s="3" t="s">
        <v>18</v>
      </c>
      <c r="V3" s="3" t="s">
        <v>19</v>
      </c>
      <c r="W3" s="3" t="s">
        <v>20</v>
      </c>
      <c r="X3" s="8" t="s">
        <v>21</v>
      </c>
      <c r="Y3" s="8" t="s">
        <v>22</v>
      </c>
      <c r="Z3" s="8" t="s">
        <v>23</v>
      </c>
      <c r="AA3" s="9" t="s">
        <v>24</v>
      </c>
    </row>
    <row r="4" spans="1:27" x14ac:dyDescent="0.25">
      <c r="A4" s="10">
        <v>7230</v>
      </c>
      <c r="B4" s="10">
        <v>6730</v>
      </c>
      <c r="C4" s="11">
        <v>6728</v>
      </c>
      <c r="D4" s="12">
        <f>SUM(C4-B4)</f>
        <v>-2</v>
      </c>
      <c r="E4" s="13">
        <f>SUM(D4*100/C4)</f>
        <v>-2.9726516052318668E-2</v>
      </c>
      <c r="F4" s="14">
        <v>5550</v>
      </c>
      <c r="G4" s="14">
        <v>5762</v>
      </c>
      <c r="H4" s="15">
        <v>4600</v>
      </c>
      <c r="I4" s="16">
        <f>SUM(H4-G4)</f>
        <v>-1162</v>
      </c>
      <c r="J4" s="17">
        <v>5788</v>
      </c>
      <c r="K4" s="17">
        <v>5316</v>
      </c>
      <c r="L4" s="5">
        <v>5497</v>
      </c>
      <c r="M4" s="18">
        <f>SUM(L4-K4)</f>
        <v>181</v>
      </c>
      <c r="N4" s="13">
        <f>SUM(M4*100/L4)</f>
        <v>3.292705111879207</v>
      </c>
      <c r="O4" s="19">
        <f>SUM(L4*100/C4)</f>
        <v>81.703329369797856</v>
      </c>
      <c r="P4" s="16">
        <v>311</v>
      </c>
      <c r="Q4" s="18">
        <v>298</v>
      </c>
      <c r="R4" s="18">
        <v>250</v>
      </c>
      <c r="S4" s="16">
        <f>SUM(R4-Q4)</f>
        <v>-48</v>
      </c>
      <c r="T4" s="20">
        <f>SUM(C4/R4)</f>
        <v>26.911999999999999</v>
      </c>
      <c r="U4" s="16">
        <v>1711</v>
      </c>
      <c r="V4" s="13">
        <f>SUM(R4*100/U4)</f>
        <v>14.611338398597312</v>
      </c>
      <c r="W4" s="13">
        <f>SUM(C4/U4)</f>
        <v>3.9322033898305087</v>
      </c>
      <c r="X4" s="21">
        <v>58</v>
      </c>
      <c r="Y4" s="21">
        <v>2</v>
      </c>
      <c r="Z4" s="22">
        <v>155</v>
      </c>
      <c r="AA4" s="23" t="s">
        <v>25</v>
      </c>
    </row>
    <row r="5" spans="1:27" x14ac:dyDescent="0.25">
      <c r="A5" s="10">
        <v>16217</v>
      </c>
      <c r="B5" s="10">
        <v>15549</v>
      </c>
      <c r="C5" s="10">
        <v>15021</v>
      </c>
      <c r="D5" s="12">
        <f t="shared" ref="D5:D53" si="0">SUM(C5-B5)</f>
        <v>-528</v>
      </c>
      <c r="E5" s="13">
        <f t="shared" ref="E5:E53" si="1">SUM(D5*100/C5)</f>
        <v>-3.5150788895546237</v>
      </c>
      <c r="F5" s="14">
        <v>34654</v>
      </c>
      <c r="G5" s="14">
        <v>30592</v>
      </c>
      <c r="H5" s="14">
        <v>40000</v>
      </c>
      <c r="I5" s="16">
        <f t="shared" ref="I5:I53" si="2">SUM(H5-G5)</f>
        <v>9408</v>
      </c>
      <c r="J5" s="17">
        <v>7448</v>
      </c>
      <c r="K5" s="17">
        <v>8162</v>
      </c>
      <c r="L5" s="17">
        <v>7896</v>
      </c>
      <c r="M5" s="18">
        <f t="shared" ref="M5:M53" si="3">SUM(L5-K5)</f>
        <v>-266</v>
      </c>
      <c r="N5" s="13">
        <f t="shared" ref="N5:N53" si="4">SUM(M5*100/L5)</f>
        <v>-3.3687943262411348</v>
      </c>
      <c r="O5" s="19">
        <f t="shared" ref="O5:O52" si="5">SUM(L5*100/C5)</f>
        <v>52.566407030157777</v>
      </c>
      <c r="P5" s="16">
        <v>1140</v>
      </c>
      <c r="Q5" s="18">
        <v>1259</v>
      </c>
      <c r="R5" s="18">
        <v>1273</v>
      </c>
      <c r="S5" s="16">
        <f t="shared" ref="S5:S53" si="6">SUM(R5-Q5)</f>
        <v>14</v>
      </c>
      <c r="T5" s="20">
        <f t="shared" ref="T5:T53" si="7">SUM(C5/R5)</f>
        <v>11.799685781618225</v>
      </c>
      <c r="U5" s="16">
        <v>4822</v>
      </c>
      <c r="V5" s="13">
        <f t="shared" ref="V5:V53" si="8">SUM(R5*100/U5)</f>
        <v>26.399834093737038</v>
      </c>
      <c r="W5" s="13">
        <f t="shared" ref="W5:W53" si="9">SUM(C5/U5)</f>
        <v>3.11509746992949</v>
      </c>
      <c r="X5" s="21">
        <v>24</v>
      </c>
      <c r="Y5" s="21">
        <v>22</v>
      </c>
      <c r="Z5" s="22">
        <v>400</v>
      </c>
      <c r="AA5" s="23" t="s">
        <v>26</v>
      </c>
    </row>
    <row r="6" spans="1:27" x14ac:dyDescent="0.25">
      <c r="A6" s="24">
        <v>4361</v>
      </c>
      <c r="B6" s="24">
        <v>4500</v>
      </c>
      <c r="C6" s="24">
        <v>4400</v>
      </c>
      <c r="D6" s="12">
        <f t="shared" si="0"/>
        <v>-100</v>
      </c>
      <c r="E6" s="13">
        <f t="shared" si="1"/>
        <v>-2.2727272727272729</v>
      </c>
      <c r="F6" s="25">
        <v>2300</v>
      </c>
      <c r="G6" s="25">
        <v>2000</v>
      </c>
      <c r="H6" s="25">
        <v>1950</v>
      </c>
      <c r="I6" s="16">
        <f t="shared" si="2"/>
        <v>-50</v>
      </c>
      <c r="J6" s="26">
        <v>2531</v>
      </c>
      <c r="K6" s="26">
        <v>2650</v>
      </c>
      <c r="L6" s="26">
        <v>2280</v>
      </c>
      <c r="M6" s="18">
        <f t="shared" si="3"/>
        <v>-370</v>
      </c>
      <c r="N6" s="13">
        <f t="shared" si="4"/>
        <v>-16.228070175438596</v>
      </c>
      <c r="O6" s="19">
        <f t="shared" si="5"/>
        <v>51.81818181818182</v>
      </c>
      <c r="P6" s="27">
        <v>145</v>
      </c>
      <c r="Q6" s="28">
        <v>145</v>
      </c>
      <c r="R6" s="28">
        <v>140</v>
      </c>
      <c r="S6" s="16">
        <f t="shared" si="6"/>
        <v>-5</v>
      </c>
      <c r="T6" s="20">
        <f t="shared" si="7"/>
        <v>31.428571428571427</v>
      </c>
      <c r="U6" s="29">
        <v>1090</v>
      </c>
      <c r="V6" s="13">
        <f t="shared" si="8"/>
        <v>12.844036697247706</v>
      </c>
      <c r="W6" s="13">
        <f t="shared" si="9"/>
        <v>4.0366972477064218</v>
      </c>
      <c r="X6" s="30">
        <v>28</v>
      </c>
      <c r="Y6" s="30">
        <v>20</v>
      </c>
      <c r="Z6" s="31">
        <v>350</v>
      </c>
      <c r="AA6" s="32" t="s">
        <v>27</v>
      </c>
    </row>
    <row r="7" spans="1:27" x14ac:dyDescent="0.25">
      <c r="A7" s="24">
        <v>2578</v>
      </c>
      <c r="B7" s="24">
        <v>1603</v>
      </c>
      <c r="C7" s="24">
        <v>2668</v>
      </c>
      <c r="D7" s="12">
        <f t="shared" si="0"/>
        <v>1065</v>
      </c>
      <c r="E7" s="13">
        <f t="shared" si="1"/>
        <v>39.917541229385307</v>
      </c>
      <c r="F7" s="25">
        <v>500</v>
      </c>
      <c r="G7" s="25">
        <v>400</v>
      </c>
      <c r="H7" s="25">
        <v>800</v>
      </c>
      <c r="I7" s="16">
        <f t="shared" si="2"/>
        <v>400</v>
      </c>
      <c r="J7" s="26">
        <v>1480</v>
      </c>
      <c r="K7" s="26">
        <v>686</v>
      </c>
      <c r="L7" s="26">
        <v>1423</v>
      </c>
      <c r="M7" s="18">
        <f t="shared" si="3"/>
        <v>737</v>
      </c>
      <c r="N7" s="13">
        <f t="shared" si="4"/>
        <v>51.791988756148982</v>
      </c>
      <c r="O7" s="19">
        <f t="shared" si="5"/>
        <v>53.335832083958024</v>
      </c>
      <c r="P7" s="33">
        <v>97</v>
      </c>
      <c r="Q7" s="34">
        <v>99</v>
      </c>
      <c r="R7" s="34">
        <v>109</v>
      </c>
      <c r="S7" s="16">
        <f t="shared" si="6"/>
        <v>10</v>
      </c>
      <c r="T7" s="20">
        <f t="shared" si="7"/>
        <v>24.477064220183486</v>
      </c>
      <c r="U7" s="29">
        <v>628</v>
      </c>
      <c r="V7" s="13">
        <f t="shared" si="8"/>
        <v>17.356687898089174</v>
      </c>
      <c r="W7" s="13">
        <f t="shared" si="9"/>
        <v>4.2484076433121016</v>
      </c>
      <c r="X7" s="30"/>
      <c r="Y7" s="30"/>
      <c r="Z7" s="31"/>
      <c r="AA7" s="32" t="s">
        <v>28</v>
      </c>
    </row>
    <row r="8" spans="1:27" x14ac:dyDescent="0.25">
      <c r="A8" s="24">
        <v>15888</v>
      </c>
      <c r="B8" s="24">
        <v>17648</v>
      </c>
      <c r="C8" s="24">
        <v>18132</v>
      </c>
      <c r="D8" s="12">
        <f t="shared" si="0"/>
        <v>484</v>
      </c>
      <c r="E8" s="13">
        <f t="shared" si="1"/>
        <v>2.6693139201411871</v>
      </c>
      <c r="F8" s="25">
        <v>22000</v>
      </c>
      <c r="G8" s="25">
        <v>22000</v>
      </c>
      <c r="H8" s="25">
        <v>22000</v>
      </c>
      <c r="I8" s="16">
        <f t="shared" si="2"/>
        <v>0</v>
      </c>
      <c r="J8" s="26">
        <v>11019</v>
      </c>
      <c r="K8" s="26">
        <v>10321</v>
      </c>
      <c r="L8" s="26">
        <v>8696</v>
      </c>
      <c r="M8" s="18">
        <f t="shared" si="3"/>
        <v>-1625</v>
      </c>
      <c r="N8" s="13">
        <f t="shared" si="4"/>
        <v>-18.686752529898804</v>
      </c>
      <c r="O8" s="19">
        <f t="shared" si="5"/>
        <v>47.959408780057359</v>
      </c>
      <c r="P8" s="27">
        <v>686</v>
      </c>
      <c r="Q8" s="28">
        <v>702</v>
      </c>
      <c r="R8" s="28">
        <v>691</v>
      </c>
      <c r="S8" s="16">
        <f t="shared" si="6"/>
        <v>-11</v>
      </c>
      <c r="T8" s="20">
        <f t="shared" si="7"/>
        <v>26.240231548480462</v>
      </c>
      <c r="U8" s="29">
        <v>2630</v>
      </c>
      <c r="V8" s="13">
        <f t="shared" si="8"/>
        <v>26.273764258555133</v>
      </c>
      <c r="W8" s="13">
        <f t="shared" si="9"/>
        <v>6.8942965779467684</v>
      </c>
      <c r="X8" s="30">
        <v>14</v>
      </c>
      <c r="Y8" s="30">
        <v>12</v>
      </c>
      <c r="Z8" s="31">
        <v>940</v>
      </c>
      <c r="AA8" s="27" t="s">
        <v>29</v>
      </c>
    </row>
    <row r="9" spans="1:27" x14ac:dyDescent="0.25">
      <c r="A9" s="24">
        <v>23529</v>
      </c>
      <c r="B9" s="24">
        <v>23070</v>
      </c>
      <c r="C9" s="24">
        <v>22765</v>
      </c>
      <c r="D9" s="12">
        <f t="shared" si="0"/>
        <v>-305</v>
      </c>
      <c r="E9" s="13">
        <f t="shared" si="1"/>
        <v>-1.3397759718866682</v>
      </c>
      <c r="F9" s="25">
        <v>28000</v>
      </c>
      <c r="G9" s="25">
        <v>39854</v>
      </c>
      <c r="H9" s="25">
        <v>40000</v>
      </c>
      <c r="I9" s="16">
        <f t="shared" si="2"/>
        <v>146</v>
      </c>
      <c r="J9" s="26">
        <v>11802</v>
      </c>
      <c r="K9" s="26">
        <v>8636</v>
      </c>
      <c r="L9" s="26">
        <v>9931</v>
      </c>
      <c r="M9" s="18">
        <f t="shared" si="3"/>
        <v>1295</v>
      </c>
      <c r="N9" s="13">
        <f t="shared" si="4"/>
        <v>13.039975833249422</v>
      </c>
      <c r="O9" s="19">
        <f t="shared" si="5"/>
        <v>43.623984186250823</v>
      </c>
      <c r="P9" s="27">
        <v>1154</v>
      </c>
      <c r="Q9" s="28">
        <v>1113</v>
      </c>
      <c r="R9" s="28">
        <v>1200</v>
      </c>
      <c r="S9" s="16">
        <f t="shared" si="6"/>
        <v>87</v>
      </c>
      <c r="T9" s="20">
        <f t="shared" si="7"/>
        <v>18.970833333333335</v>
      </c>
      <c r="U9" s="29">
        <v>4937</v>
      </c>
      <c r="V9" s="13">
        <f t="shared" si="8"/>
        <v>24.306258861656875</v>
      </c>
      <c r="W9" s="13">
        <f t="shared" si="9"/>
        <v>4.6110998582134899</v>
      </c>
      <c r="X9" s="30">
        <v>27</v>
      </c>
      <c r="Y9" s="30">
        <v>35</v>
      </c>
      <c r="Z9" s="31">
        <v>500</v>
      </c>
      <c r="AA9" s="27" t="s">
        <v>30</v>
      </c>
    </row>
    <row r="10" spans="1:27" x14ac:dyDescent="0.25">
      <c r="A10" s="24">
        <v>13392</v>
      </c>
      <c r="B10" s="24">
        <v>11870</v>
      </c>
      <c r="C10" s="24">
        <v>11056</v>
      </c>
      <c r="D10" s="12">
        <f t="shared" si="0"/>
        <v>-814</v>
      </c>
      <c r="E10" s="13">
        <f t="shared" si="1"/>
        <v>-7.362518089725036</v>
      </c>
      <c r="F10" s="25">
        <v>12000</v>
      </c>
      <c r="G10" s="25">
        <v>12000</v>
      </c>
      <c r="H10" s="25">
        <v>12000</v>
      </c>
      <c r="I10" s="16">
        <f t="shared" si="2"/>
        <v>0</v>
      </c>
      <c r="J10" s="26">
        <v>4878</v>
      </c>
      <c r="K10" s="26">
        <v>4386</v>
      </c>
      <c r="L10" s="26">
        <v>4124</v>
      </c>
      <c r="M10" s="18">
        <f t="shared" si="3"/>
        <v>-262</v>
      </c>
      <c r="N10" s="13">
        <f t="shared" si="4"/>
        <v>-6.3530552861299707</v>
      </c>
      <c r="O10" s="19">
        <f t="shared" si="5"/>
        <v>37.301013024602028</v>
      </c>
      <c r="P10" s="27">
        <v>532</v>
      </c>
      <c r="Q10" s="28">
        <v>495</v>
      </c>
      <c r="R10" s="28">
        <v>456</v>
      </c>
      <c r="S10" s="16">
        <f t="shared" si="6"/>
        <v>-39</v>
      </c>
      <c r="T10" s="20">
        <f t="shared" si="7"/>
        <v>24.245614035087719</v>
      </c>
      <c r="U10" s="29">
        <v>2467</v>
      </c>
      <c r="V10" s="13">
        <f t="shared" si="8"/>
        <v>18.483988650182408</v>
      </c>
      <c r="W10" s="13">
        <f t="shared" si="9"/>
        <v>4.481556546412647</v>
      </c>
      <c r="X10" s="30">
        <v>8</v>
      </c>
      <c r="Y10" s="30">
        <v>5</v>
      </c>
      <c r="Z10" s="31">
        <v>149</v>
      </c>
      <c r="AA10" s="32" t="s">
        <v>31</v>
      </c>
    </row>
    <row r="11" spans="1:27" x14ac:dyDescent="0.25">
      <c r="A11" s="24">
        <v>12526</v>
      </c>
      <c r="B11" s="24">
        <v>11101</v>
      </c>
      <c r="C11" s="24">
        <v>10769</v>
      </c>
      <c r="D11" s="12">
        <f t="shared" si="0"/>
        <v>-332</v>
      </c>
      <c r="E11" s="13">
        <f t="shared" si="1"/>
        <v>-3.0829232054972606</v>
      </c>
      <c r="F11" s="25">
        <v>18779</v>
      </c>
      <c r="G11" s="25">
        <v>18433</v>
      </c>
      <c r="H11" s="25">
        <v>17749</v>
      </c>
      <c r="I11" s="16">
        <f t="shared" si="2"/>
        <v>-684</v>
      </c>
      <c r="J11" s="26">
        <v>3937</v>
      </c>
      <c r="K11" s="26">
        <v>3143</v>
      </c>
      <c r="L11" s="26">
        <v>3087</v>
      </c>
      <c r="M11" s="18">
        <f t="shared" si="3"/>
        <v>-56</v>
      </c>
      <c r="N11" s="13">
        <f t="shared" si="4"/>
        <v>-1.8140589569160999</v>
      </c>
      <c r="O11" s="19">
        <f t="shared" si="5"/>
        <v>28.665614263162784</v>
      </c>
      <c r="P11" s="27">
        <v>664</v>
      </c>
      <c r="Q11" s="28">
        <v>664</v>
      </c>
      <c r="R11" s="28">
        <v>623</v>
      </c>
      <c r="S11" s="16">
        <f t="shared" si="6"/>
        <v>-41</v>
      </c>
      <c r="T11" s="20">
        <f t="shared" si="7"/>
        <v>17.285714285714285</v>
      </c>
      <c r="U11" s="29">
        <v>4259</v>
      </c>
      <c r="V11" s="13">
        <f t="shared" si="8"/>
        <v>14.627846912420756</v>
      </c>
      <c r="W11" s="13">
        <f t="shared" si="9"/>
        <v>2.5285278234327309</v>
      </c>
      <c r="X11" s="30">
        <v>50</v>
      </c>
      <c r="Y11" s="30">
        <v>6</v>
      </c>
      <c r="Z11" s="31">
        <v>157</v>
      </c>
      <c r="AA11" s="32" t="s">
        <v>32</v>
      </c>
    </row>
    <row r="12" spans="1:27" x14ac:dyDescent="0.25">
      <c r="A12" s="24">
        <v>23762</v>
      </c>
      <c r="B12" s="24">
        <v>25329</v>
      </c>
      <c r="C12" s="24">
        <v>18422</v>
      </c>
      <c r="D12" s="12">
        <f t="shared" si="0"/>
        <v>-6907</v>
      </c>
      <c r="E12" s="13">
        <f t="shared" si="1"/>
        <v>-37.49321463467593</v>
      </c>
      <c r="F12" s="25">
        <v>30000</v>
      </c>
      <c r="G12" s="25">
        <v>30000</v>
      </c>
      <c r="H12" s="25">
        <v>36293</v>
      </c>
      <c r="I12" s="16">
        <f t="shared" si="2"/>
        <v>6293</v>
      </c>
      <c r="J12" s="26">
        <v>9581</v>
      </c>
      <c r="K12" s="26">
        <v>9891</v>
      </c>
      <c r="L12" s="26">
        <v>9471</v>
      </c>
      <c r="M12" s="18">
        <f t="shared" si="3"/>
        <v>-420</v>
      </c>
      <c r="N12" s="13">
        <f t="shared" si="4"/>
        <v>-4.434589800443459</v>
      </c>
      <c r="O12" s="19">
        <f t="shared" si="5"/>
        <v>51.41135598740636</v>
      </c>
      <c r="P12" s="27">
        <v>1140</v>
      </c>
      <c r="Q12" s="28">
        <v>1168</v>
      </c>
      <c r="R12" s="28">
        <v>1227</v>
      </c>
      <c r="S12" s="16">
        <f t="shared" si="6"/>
        <v>59</v>
      </c>
      <c r="T12" s="20">
        <f t="shared" si="7"/>
        <v>15.013854930725346</v>
      </c>
      <c r="U12" s="29">
        <v>4659</v>
      </c>
      <c r="V12" s="13">
        <f t="shared" si="8"/>
        <v>26.336123631680618</v>
      </c>
      <c r="W12" s="13">
        <f t="shared" si="9"/>
        <v>3.9540673964370034</v>
      </c>
      <c r="X12" s="30">
        <v>179</v>
      </c>
      <c r="Y12" s="30">
        <v>15</v>
      </c>
      <c r="Z12" s="31">
        <v>447</v>
      </c>
      <c r="AA12" s="32" t="s">
        <v>33</v>
      </c>
    </row>
    <row r="13" spans="1:27" x14ac:dyDescent="0.25">
      <c r="A13" s="24">
        <v>13215</v>
      </c>
      <c r="B13" s="24">
        <v>14693</v>
      </c>
      <c r="C13" s="24">
        <v>15735</v>
      </c>
      <c r="D13" s="12">
        <f t="shared" si="0"/>
        <v>1042</v>
      </c>
      <c r="E13" s="13">
        <f t="shared" si="1"/>
        <v>6.6221798538290439</v>
      </c>
      <c r="F13" s="25">
        <v>13133</v>
      </c>
      <c r="G13" s="25">
        <v>15305</v>
      </c>
      <c r="H13" s="25">
        <v>12019</v>
      </c>
      <c r="I13" s="16">
        <f t="shared" si="2"/>
        <v>-3286</v>
      </c>
      <c r="J13" s="26">
        <v>6595</v>
      </c>
      <c r="K13" s="26">
        <v>6929</v>
      </c>
      <c r="L13" s="26">
        <v>7922</v>
      </c>
      <c r="M13" s="18">
        <f t="shared" si="3"/>
        <v>993</v>
      </c>
      <c r="N13" s="13">
        <f t="shared" si="4"/>
        <v>12.534713456197929</v>
      </c>
      <c r="O13" s="19">
        <f t="shared" si="5"/>
        <v>50.346361614235782</v>
      </c>
      <c r="P13" s="27">
        <v>438</v>
      </c>
      <c r="Q13" s="28">
        <v>503</v>
      </c>
      <c r="R13" s="28">
        <v>548</v>
      </c>
      <c r="S13" s="16">
        <f t="shared" si="6"/>
        <v>45</v>
      </c>
      <c r="T13" s="20">
        <f t="shared" si="7"/>
        <v>28.713503649635037</v>
      </c>
      <c r="U13" s="29">
        <v>2046</v>
      </c>
      <c r="V13" s="13">
        <f t="shared" si="8"/>
        <v>26.783968719452592</v>
      </c>
      <c r="W13" s="13">
        <f t="shared" si="9"/>
        <v>7.6906158357771259</v>
      </c>
      <c r="X13" s="30">
        <v>10</v>
      </c>
      <c r="Y13" s="30">
        <v>8</v>
      </c>
      <c r="Z13" s="31">
        <v>319</v>
      </c>
      <c r="AA13" s="32" t="s">
        <v>34</v>
      </c>
    </row>
    <row r="14" spans="1:27" x14ac:dyDescent="0.25">
      <c r="A14" s="24">
        <v>10111</v>
      </c>
      <c r="B14" s="24">
        <v>10545</v>
      </c>
      <c r="C14" s="24">
        <v>12613</v>
      </c>
      <c r="D14" s="12">
        <f t="shared" si="0"/>
        <v>2068</v>
      </c>
      <c r="E14" s="13">
        <f t="shared" si="1"/>
        <v>16.395782129548877</v>
      </c>
      <c r="F14" s="25">
        <v>19063</v>
      </c>
      <c r="G14" s="25">
        <v>19902</v>
      </c>
      <c r="H14" s="25">
        <v>9729</v>
      </c>
      <c r="I14" s="16">
        <f t="shared" si="2"/>
        <v>-10173</v>
      </c>
      <c r="J14" s="26">
        <v>5169</v>
      </c>
      <c r="K14" s="26">
        <v>5076</v>
      </c>
      <c r="L14" s="26">
        <v>6640</v>
      </c>
      <c r="M14" s="18">
        <f t="shared" si="3"/>
        <v>1564</v>
      </c>
      <c r="N14" s="13">
        <f t="shared" si="4"/>
        <v>23.554216867469879</v>
      </c>
      <c r="O14" s="19">
        <f t="shared" si="5"/>
        <v>52.644097359866805</v>
      </c>
      <c r="P14" s="27">
        <v>382</v>
      </c>
      <c r="Q14" s="28">
        <v>402</v>
      </c>
      <c r="R14" s="28">
        <v>423</v>
      </c>
      <c r="S14" s="16">
        <f t="shared" si="6"/>
        <v>21</v>
      </c>
      <c r="T14" s="20">
        <f t="shared" si="7"/>
        <v>29.817966903073287</v>
      </c>
      <c r="U14" s="29">
        <v>1264</v>
      </c>
      <c r="V14" s="13">
        <f t="shared" si="8"/>
        <v>33.465189873417721</v>
      </c>
      <c r="W14" s="13">
        <f t="shared" si="9"/>
        <v>9.9786392405063289</v>
      </c>
      <c r="X14" s="30">
        <v>5</v>
      </c>
      <c r="Y14" s="30">
        <v>4</v>
      </c>
      <c r="Z14" s="31">
        <v>300</v>
      </c>
      <c r="AA14" s="27" t="s">
        <v>35</v>
      </c>
    </row>
    <row r="15" spans="1:27" x14ac:dyDescent="0.25">
      <c r="A15" s="24">
        <v>41214</v>
      </c>
      <c r="B15" s="24">
        <v>43959</v>
      </c>
      <c r="C15" s="24">
        <v>45096</v>
      </c>
      <c r="D15" s="12">
        <f t="shared" si="0"/>
        <v>1137</v>
      </c>
      <c r="E15" s="13">
        <f t="shared" si="1"/>
        <v>2.5212879191059074</v>
      </c>
      <c r="F15" s="25">
        <v>55000</v>
      </c>
      <c r="G15" s="25">
        <v>55000</v>
      </c>
      <c r="H15" s="25">
        <v>61303</v>
      </c>
      <c r="I15" s="16">
        <f t="shared" si="2"/>
        <v>6303</v>
      </c>
      <c r="J15" s="26">
        <v>16524</v>
      </c>
      <c r="K15" s="26">
        <v>18542</v>
      </c>
      <c r="L15" s="26">
        <v>19018</v>
      </c>
      <c r="M15" s="18">
        <f t="shared" si="3"/>
        <v>476</v>
      </c>
      <c r="N15" s="13">
        <f t="shared" si="4"/>
        <v>2.5028919970554213</v>
      </c>
      <c r="O15" s="19">
        <f t="shared" si="5"/>
        <v>42.172254745431964</v>
      </c>
      <c r="P15" s="27">
        <v>1891</v>
      </c>
      <c r="Q15" s="28">
        <v>1889</v>
      </c>
      <c r="R15" s="28">
        <v>2018</v>
      </c>
      <c r="S15" s="16">
        <f t="shared" si="6"/>
        <v>129</v>
      </c>
      <c r="T15" s="20">
        <f t="shared" si="7"/>
        <v>22.346878097125867</v>
      </c>
      <c r="U15" s="29">
        <v>6800</v>
      </c>
      <c r="V15" s="13">
        <f t="shared" si="8"/>
        <v>29.676470588235293</v>
      </c>
      <c r="W15" s="13">
        <f t="shared" si="9"/>
        <v>6.631764705882353</v>
      </c>
      <c r="X15" s="30">
        <v>28</v>
      </c>
      <c r="Y15" s="30">
        <v>32</v>
      </c>
      <c r="Z15" s="31">
        <v>700</v>
      </c>
      <c r="AA15" s="27" t="s">
        <v>36</v>
      </c>
    </row>
    <row r="16" spans="1:27" x14ac:dyDescent="0.25">
      <c r="A16" s="24">
        <v>22022</v>
      </c>
      <c r="B16" s="24">
        <v>19931</v>
      </c>
      <c r="C16" s="24">
        <v>20432</v>
      </c>
      <c r="D16" s="12">
        <f t="shared" si="0"/>
        <v>501</v>
      </c>
      <c r="E16" s="13">
        <f t="shared" si="1"/>
        <v>2.4520360219263901</v>
      </c>
      <c r="F16" s="25">
        <v>10000</v>
      </c>
      <c r="G16" s="25">
        <v>12000</v>
      </c>
      <c r="H16" s="25">
        <v>21967</v>
      </c>
      <c r="I16" s="16">
        <f t="shared" si="2"/>
        <v>9967</v>
      </c>
      <c r="J16" s="26">
        <v>11557</v>
      </c>
      <c r="K16" s="26">
        <v>10506</v>
      </c>
      <c r="L16" s="26">
        <v>10379</v>
      </c>
      <c r="M16" s="18">
        <f t="shared" si="3"/>
        <v>-127</v>
      </c>
      <c r="N16" s="13">
        <f t="shared" si="4"/>
        <v>-1.2236246266499662</v>
      </c>
      <c r="O16" s="19">
        <f t="shared" si="5"/>
        <v>50.797768206734531</v>
      </c>
      <c r="P16" s="27">
        <v>709</v>
      </c>
      <c r="Q16" s="28">
        <v>771</v>
      </c>
      <c r="R16" s="28">
        <v>1026</v>
      </c>
      <c r="S16" s="16">
        <f t="shared" si="6"/>
        <v>255</v>
      </c>
      <c r="T16" s="20">
        <f t="shared" si="7"/>
        <v>19.914230019493179</v>
      </c>
      <c r="U16" s="29">
        <v>6050</v>
      </c>
      <c r="V16" s="13">
        <f t="shared" si="8"/>
        <v>16.958677685950413</v>
      </c>
      <c r="W16" s="13">
        <f t="shared" si="9"/>
        <v>3.3771900826446282</v>
      </c>
      <c r="X16" s="30">
        <v>99</v>
      </c>
      <c r="Y16" s="30">
        <v>107</v>
      </c>
      <c r="Z16" s="31">
        <v>2054</v>
      </c>
      <c r="AA16" s="27" t="s">
        <v>37</v>
      </c>
    </row>
    <row r="17" spans="1:27" x14ac:dyDescent="0.25">
      <c r="A17" s="24">
        <v>756</v>
      </c>
      <c r="B17" s="24">
        <v>700</v>
      </c>
      <c r="C17" s="24">
        <v>700</v>
      </c>
      <c r="D17" s="12">
        <f t="shared" si="0"/>
        <v>0</v>
      </c>
      <c r="E17" s="13">
        <f t="shared" si="1"/>
        <v>0</v>
      </c>
      <c r="F17" s="35">
        <v>500</v>
      </c>
      <c r="G17" s="35">
        <v>500</v>
      </c>
      <c r="H17" s="35">
        <v>500</v>
      </c>
      <c r="I17" s="16">
        <f t="shared" si="2"/>
        <v>0</v>
      </c>
      <c r="J17" s="26">
        <v>307</v>
      </c>
      <c r="K17" s="26">
        <v>300</v>
      </c>
      <c r="L17" s="26">
        <v>300</v>
      </c>
      <c r="M17" s="18">
        <f t="shared" si="3"/>
        <v>0</v>
      </c>
      <c r="N17" s="13">
        <f t="shared" si="4"/>
        <v>0</v>
      </c>
      <c r="O17" s="19">
        <f t="shared" si="5"/>
        <v>42.857142857142854</v>
      </c>
      <c r="P17" s="36">
        <v>51</v>
      </c>
      <c r="Q17" s="37">
        <v>50</v>
      </c>
      <c r="R17" s="37">
        <v>50</v>
      </c>
      <c r="S17" s="16">
        <f t="shared" si="6"/>
        <v>0</v>
      </c>
      <c r="T17" s="20">
        <f t="shared" si="7"/>
        <v>14</v>
      </c>
      <c r="U17" s="29">
        <v>584</v>
      </c>
      <c r="V17" s="13">
        <f t="shared" si="8"/>
        <v>8.5616438356164384</v>
      </c>
      <c r="W17" s="13">
        <f t="shared" si="9"/>
        <v>1.1986301369863013</v>
      </c>
      <c r="X17" s="30">
        <v>1</v>
      </c>
      <c r="Y17" s="30">
        <v>1</v>
      </c>
      <c r="Z17" s="31">
        <v>10</v>
      </c>
      <c r="AA17" s="27" t="s">
        <v>38</v>
      </c>
    </row>
    <row r="18" spans="1:27" x14ac:dyDescent="0.25">
      <c r="A18" s="24">
        <v>13103</v>
      </c>
      <c r="B18" s="24">
        <v>7952</v>
      </c>
      <c r="C18" s="24">
        <v>7640</v>
      </c>
      <c r="D18" s="12">
        <f t="shared" si="0"/>
        <v>-312</v>
      </c>
      <c r="E18" s="13">
        <f t="shared" si="1"/>
        <v>-4.0837696335078535</v>
      </c>
      <c r="F18" s="25">
        <v>5000</v>
      </c>
      <c r="G18" s="25">
        <v>5000</v>
      </c>
      <c r="H18" s="25">
        <v>5000</v>
      </c>
      <c r="I18" s="16">
        <f t="shared" si="2"/>
        <v>0</v>
      </c>
      <c r="J18" s="26">
        <v>9076</v>
      </c>
      <c r="K18" s="26">
        <v>2700</v>
      </c>
      <c r="L18" s="26">
        <v>3379</v>
      </c>
      <c r="M18" s="18">
        <f t="shared" si="3"/>
        <v>679</v>
      </c>
      <c r="N18" s="13">
        <f t="shared" si="4"/>
        <v>20.094702574726249</v>
      </c>
      <c r="O18" s="19">
        <f t="shared" si="5"/>
        <v>44.227748691099478</v>
      </c>
      <c r="P18" s="38">
        <v>300</v>
      </c>
      <c r="Q18" s="37">
        <v>300</v>
      </c>
      <c r="R18" s="28">
        <v>384</v>
      </c>
      <c r="S18" s="16">
        <f t="shared" si="6"/>
        <v>84</v>
      </c>
      <c r="T18" s="20">
        <f t="shared" si="7"/>
        <v>19.895833333333332</v>
      </c>
      <c r="U18" s="29">
        <v>3480</v>
      </c>
      <c r="V18" s="13">
        <f t="shared" si="8"/>
        <v>11.03448275862069</v>
      </c>
      <c r="W18" s="13">
        <f t="shared" si="9"/>
        <v>2.1954022988505746</v>
      </c>
      <c r="X18" s="30">
        <v>0</v>
      </c>
      <c r="Y18" s="30">
        <v>2</v>
      </c>
      <c r="Z18" s="31">
        <v>17</v>
      </c>
      <c r="AA18" s="32" t="s">
        <v>39</v>
      </c>
    </row>
    <row r="19" spans="1:27" x14ac:dyDescent="0.25">
      <c r="A19" s="24">
        <v>71053</v>
      </c>
      <c r="B19" s="24">
        <v>73082</v>
      </c>
      <c r="C19" s="24">
        <v>71144</v>
      </c>
      <c r="D19" s="12">
        <f t="shared" si="0"/>
        <v>-1938</v>
      </c>
      <c r="E19" s="13">
        <f t="shared" si="1"/>
        <v>-2.7240526256606321</v>
      </c>
      <c r="F19" s="25">
        <v>77074</v>
      </c>
      <c r="G19" s="25">
        <v>75052</v>
      </c>
      <c r="H19" s="25">
        <v>77574</v>
      </c>
      <c r="I19" s="16">
        <f t="shared" si="2"/>
        <v>2522</v>
      </c>
      <c r="J19" s="26">
        <v>23283</v>
      </c>
      <c r="K19" s="26">
        <v>24157</v>
      </c>
      <c r="L19" s="26">
        <v>16515</v>
      </c>
      <c r="M19" s="18">
        <f t="shared" si="3"/>
        <v>-7642</v>
      </c>
      <c r="N19" s="13">
        <f t="shared" si="4"/>
        <v>-46.273085074174993</v>
      </c>
      <c r="O19" s="19">
        <f t="shared" si="5"/>
        <v>23.21348251433712</v>
      </c>
      <c r="P19" s="39">
        <v>3996</v>
      </c>
      <c r="Q19" s="40">
        <v>4221</v>
      </c>
      <c r="R19" s="40">
        <v>4116</v>
      </c>
      <c r="S19" s="16">
        <f t="shared" si="6"/>
        <v>-105</v>
      </c>
      <c r="T19" s="20">
        <f t="shared" si="7"/>
        <v>17.284742468415939</v>
      </c>
      <c r="U19" s="29">
        <v>19892</v>
      </c>
      <c r="V19" s="13">
        <f t="shared" si="8"/>
        <v>20.691735371003418</v>
      </c>
      <c r="W19" s="13">
        <f t="shared" si="9"/>
        <v>3.5765131711240699</v>
      </c>
      <c r="X19" s="30">
        <v>163</v>
      </c>
      <c r="Y19" s="30">
        <v>185</v>
      </c>
      <c r="Z19" s="31">
        <v>4910</v>
      </c>
      <c r="AA19" s="27" t="s">
        <v>40</v>
      </c>
    </row>
    <row r="20" spans="1:27" x14ac:dyDescent="0.25">
      <c r="A20" s="24">
        <v>9352</v>
      </c>
      <c r="B20" s="24">
        <v>8901</v>
      </c>
      <c r="C20" s="24">
        <v>8365</v>
      </c>
      <c r="D20" s="12">
        <f t="shared" si="0"/>
        <v>-536</v>
      </c>
      <c r="E20" s="13">
        <f t="shared" si="1"/>
        <v>-6.407650926479378</v>
      </c>
      <c r="F20" s="25">
        <v>15000</v>
      </c>
      <c r="G20" s="25">
        <v>18000</v>
      </c>
      <c r="H20" s="25">
        <v>18000</v>
      </c>
      <c r="I20" s="16">
        <f t="shared" si="2"/>
        <v>0</v>
      </c>
      <c r="J20" s="26">
        <v>1648</v>
      </c>
      <c r="K20" s="26">
        <v>1707</v>
      </c>
      <c r="L20" s="26">
        <v>1953</v>
      </c>
      <c r="M20" s="18">
        <f t="shared" si="3"/>
        <v>246</v>
      </c>
      <c r="N20" s="13">
        <f t="shared" si="4"/>
        <v>12.596006144393241</v>
      </c>
      <c r="O20" s="19">
        <f t="shared" si="5"/>
        <v>23.347280334728033</v>
      </c>
      <c r="P20" s="32">
        <v>466</v>
      </c>
      <c r="Q20" s="28">
        <v>412</v>
      </c>
      <c r="R20" s="28">
        <v>399</v>
      </c>
      <c r="S20" s="16">
        <f t="shared" si="6"/>
        <v>-13</v>
      </c>
      <c r="T20" s="20">
        <f t="shared" si="7"/>
        <v>20.964912280701753</v>
      </c>
      <c r="U20" s="29">
        <v>1389</v>
      </c>
      <c r="V20" s="13">
        <f t="shared" si="8"/>
        <v>28.725701943844491</v>
      </c>
      <c r="W20" s="13">
        <f t="shared" si="9"/>
        <v>6.0223182145428362</v>
      </c>
      <c r="X20" s="30">
        <v>13</v>
      </c>
      <c r="Y20" s="30">
        <v>12</v>
      </c>
      <c r="Z20" s="31">
        <v>193</v>
      </c>
      <c r="AA20" s="32" t="s">
        <v>41</v>
      </c>
    </row>
    <row r="21" spans="1:27" x14ac:dyDescent="0.25">
      <c r="A21" s="24">
        <v>38868</v>
      </c>
      <c r="B21" s="24">
        <v>40421</v>
      </c>
      <c r="C21" s="24">
        <v>43750</v>
      </c>
      <c r="D21" s="12">
        <f t="shared" si="0"/>
        <v>3329</v>
      </c>
      <c r="E21" s="13">
        <f t="shared" si="1"/>
        <v>7.6091428571428574</v>
      </c>
      <c r="F21" s="25">
        <v>23650</v>
      </c>
      <c r="G21" s="25">
        <v>41400</v>
      </c>
      <c r="H21" s="25">
        <v>35040</v>
      </c>
      <c r="I21" s="16">
        <f t="shared" si="2"/>
        <v>-6360</v>
      </c>
      <c r="J21" s="26">
        <v>12825</v>
      </c>
      <c r="K21" s="26">
        <v>11992</v>
      </c>
      <c r="L21" s="26">
        <v>16874</v>
      </c>
      <c r="M21" s="18">
        <f t="shared" si="3"/>
        <v>4882</v>
      </c>
      <c r="N21" s="13">
        <f t="shared" si="4"/>
        <v>28.932084864288253</v>
      </c>
      <c r="O21" s="19">
        <f t="shared" si="5"/>
        <v>38.569142857142857</v>
      </c>
      <c r="P21" s="32">
        <v>1953</v>
      </c>
      <c r="Q21" s="28">
        <v>2105</v>
      </c>
      <c r="R21" s="28">
        <v>2077</v>
      </c>
      <c r="S21" s="16">
        <f t="shared" si="6"/>
        <v>-28</v>
      </c>
      <c r="T21" s="20">
        <f t="shared" si="7"/>
        <v>21.064034665382763</v>
      </c>
      <c r="U21" s="29">
        <v>13820</v>
      </c>
      <c r="V21" s="13">
        <f t="shared" si="8"/>
        <v>15.028943560057888</v>
      </c>
      <c r="W21" s="13">
        <f t="shared" si="9"/>
        <v>3.1657018813314037</v>
      </c>
      <c r="X21" s="30">
        <v>53</v>
      </c>
      <c r="Y21" s="30">
        <v>59</v>
      </c>
      <c r="Z21" s="31">
        <v>1476</v>
      </c>
      <c r="AA21" s="32" t="s">
        <v>42</v>
      </c>
    </row>
    <row r="22" spans="1:27" x14ac:dyDescent="0.25">
      <c r="A22" s="24">
        <v>20798</v>
      </c>
      <c r="B22" s="24">
        <v>17938</v>
      </c>
      <c r="C22" s="24">
        <v>18429</v>
      </c>
      <c r="D22" s="12">
        <f t="shared" si="0"/>
        <v>491</v>
      </c>
      <c r="E22" s="13">
        <f t="shared" si="1"/>
        <v>2.6642791252916598</v>
      </c>
      <c r="F22" s="25">
        <v>14844</v>
      </c>
      <c r="G22" s="25">
        <v>14108</v>
      </c>
      <c r="H22" s="25">
        <v>12343</v>
      </c>
      <c r="I22" s="16">
        <f t="shared" si="2"/>
        <v>-1765</v>
      </c>
      <c r="J22" s="26">
        <v>5982</v>
      </c>
      <c r="K22" s="26">
        <v>4441</v>
      </c>
      <c r="L22" s="26">
        <v>7710</v>
      </c>
      <c r="M22" s="18">
        <f t="shared" si="3"/>
        <v>3269</v>
      </c>
      <c r="N22" s="13">
        <f t="shared" si="4"/>
        <v>42.399481193255511</v>
      </c>
      <c r="O22" s="19">
        <f t="shared" si="5"/>
        <v>41.836236366596125</v>
      </c>
      <c r="P22" s="32">
        <v>546</v>
      </c>
      <c r="Q22" s="28">
        <v>511</v>
      </c>
      <c r="R22" s="28">
        <v>466</v>
      </c>
      <c r="S22" s="16">
        <f t="shared" si="6"/>
        <v>-45</v>
      </c>
      <c r="T22" s="20">
        <f t="shared" si="7"/>
        <v>39.547210300429185</v>
      </c>
      <c r="U22" s="29">
        <v>3960</v>
      </c>
      <c r="V22" s="13">
        <f t="shared" si="8"/>
        <v>11.767676767676768</v>
      </c>
      <c r="W22" s="13">
        <f t="shared" si="9"/>
        <v>4.6537878787878784</v>
      </c>
      <c r="X22" s="30">
        <v>42</v>
      </c>
      <c r="Y22" s="30">
        <v>18</v>
      </c>
      <c r="Z22" s="31">
        <v>480</v>
      </c>
      <c r="AA22" s="32" t="s">
        <v>43</v>
      </c>
    </row>
    <row r="23" spans="1:27" x14ac:dyDescent="0.25">
      <c r="A23" s="24">
        <v>72616</v>
      </c>
      <c r="B23" s="24">
        <v>73420</v>
      </c>
      <c r="C23" s="24">
        <v>72734</v>
      </c>
      <c r="D23" s="12">
        <f t="shared" si="0"/>
        <v>-686</v>
      </c>
      <c r="E23" s="13">
        <f t="shared" si="1"/>
        <v>-0.94316275744493638</v>
      </c>
      <c r="F23" s="25">
        <v>28000</v>
      </c>
      <c r="G23" s="25">
        <v>30000</v>
      </c>
      <c r="H23" s="25">
        <v>30000</v>
      </c>
      <c r="I23" s="16">
        <f t="shared" si="2"/>
        <v>0</v>
      </c>
      <c r="J23" s="26">
        <v>51111</v>
      </c>
      <c r="K23" s="26">
        <v>51558</v>
      </c>
      <c r="L23" s="26">
        <v>56150</v>
      </c>
      <c r="M23" s="18">
        <f t="shared" si="3"/>
        <v>4592</v>
      </c>
      <c r="N23" s="13">
        <f t="shared" si="4"/>
        <v>8.1780943900267147</v>
      </c>
      <c r="O23" s="19">
        <f t="shared" si="5"/>
        <v>77.199109082409876</v>
      </c>
      <c r="P23" s="32">
        <v>2621</v>
      </c>
      <c r="Q23" s="28">
        <v>2435</v>
      </c>
      <c r="R23" s="28">
        <v>2500</v>
      </c>
      <c r="S23" s="16">
        <f t="shared" si="6"/>
        <v>65</v>
      </c>
      <c r="T23" s="20">
        <f t="shared" si="7"/>
        <v>29.093599999999999</v>
      </c>
      <c r="U23" s="29">
        <v>16213</v>
      </c>
      <c r="V23" s="13">
        <f t="shared" si="8"/>
        <v>15.419724912107569</v>
      </c>
      <c r="W23" s="13">
        <f t="shared" si="9"/>
        <v>4.486153087028927</v>
      </c>
      <c r="X23" s="30">
        <v>317</v>
      </c>
      <c r="Y23" s="30">
        <v>310</v>
      </c>
      <c r="Z23" s="31">
        <v>7000</v>
      </c>
      <c r="AA23" s="32" t="s">
        <v>44</v>
      </c>
    </row>
    <row r="24" spans="1:27" x14ac:dyDescent="0.25">
      <c r="A24" s="24">
        <v>25415</v>
      </c>
      <c r="B24" s="24">
        <v>26468</v>
      </c>
      <c r="C24" s="24">
        <v>25390</v>
      </c>
      <c r="D24" s="12">
        <f t="shared" si="0"/>
        <v>-1078</v>
      </c>
      <c r="E24" s="13">
        <f t="shared" si="1"/>
        <v>-4.2457660496258374</v>
      </c>
      <c r="F24" s="25">
        <v>60000</v>
      </c>
      <c r="G24" s="25">
        <v>60000</v>
      </c>
      <c r="H24" s="25">
        <v>60000</v>
      </c>
      <c r="I24" s="16">
        <f t="shared" si="2"/>
        <v>0</v>
      </c>
      <c r="J24" s="26">
        <v>11058</v>
      </c>
      <c r="K24" s="26">
        <v>12389</v>
      </c>
      <c r="L24" s="26">
        <v>12175</v>
      </c>
      <c r="M24" s="18">
        <f t="shared" si="3"/>
        <v>-214</v>
      </c>
      <c r="N24" s="13">
        <f t="shared" si="4"/>
        <v>-1.7577002053388091</v>
      </c>
      <c r="O24" s="19">
        <f t="shared" si="5"/>
        <v>47.951949586451356</v>
      </c>
      <c r="P24" s="27">
        <v>1073</v>
      </c>
      <c r="Q24" s="28">
        <v>1114</v>
      </c>
      <c r="R24" s="28">
        <v>1063</v>
      </c>
      <c r="S24" s="16">
        <f t="shared" si="6"/>
        <v>-51</v>
      </c>
      <c r="T24" s="20">
        <f t="shared" si="7"/>
        <v>23.885230479774226</v>
      </c>
      <c r="U24" s="29">
        <v>2508</v>
      </c>
      <c r="V24" s="13">
        <f t="shared" si="8"/>
        <v>42.38437001594896</v>
      </c>
      <c r="W24" s="13">
        <f t="shared" si="9"/>
        <v>10.123604465709729</v>
      </c>
      <c r="X24" s="30">
        <v>10</v>
      </c>
      <c r="Y24" s="30">
        <v>10</v>
      </c>
      <c r="Z24" s="31">
        <v>200</v>
      </c>
      <c r="AA24" s="27" t="s">
        <v>45</v>
      </c>
    </row>
    <row r="25" spans="1:27" x14ac:dyDescent="0.25">
      <c r="A25" s="24">
        <v>12834</v>
      </c>
      <c r="B25" s="24">
        <v>13180</v>
      </c>
      <c r="C25" s="24">
        <v>12380</v>
      </c>
      <c r="D25" s="12">
        <f t="shared" si="0"/>
        <v>-800</v>
      </c>
      <c r="E25" s="13">
        <f t="shared" si="1"/>
        <v>-6.4620355411954762</v>
      </c>
      <c r="F25" s="25">
        <v>25156</v>
      </c>
      <c r="G25" s="25">
        <v>25193</v>
      </c>
      <c r="H25" s="25">
        <v>19166</v>
      </c>
      <c r="I25" s="16">
        <f t="shared" si="2"/>
        <v>-6027</v>
      </c>
      <c r="J25" s="26">
        <v>4932</v>
      </c>
      <c r="K25" s="26">
        <v>5005</v>
      </c>
      <c r="L25" s="26">
        <v>4569</v>
      </c>
      <c r="M25" s="18">
        <f t="shared" si="3"/>
        <v>-436</v>
      </c>
      <c r="N25" s="13">
        <f t="shared" si="4"/>
        <v>-9.5425694900415845</v>
      </c>
      <c r="O25" s="19">
        <f t="shared" si="5"/>
        <v>36.906300484652668</v>
      </c>
      <c r="P25" s="27">
        <v>1229</v>
      </c>
      <c r="Q25" s="28">
        <v>1171</v>
      </c>
      <c r="R25" s="28">
        <v>1190</v>
      </c>
      <c r="S25" s="16">
        <f t="shared" si="6"/>
        <v>19</v>
      </c>
      <c r="T25" s="20">
        <f t="shared" si="7"/>
        <v>10.403361344537815</v>
      </c>
      <c r="U25" s="29">
        <v>6319</v>
      </c>
      <c r="V25" s="13">
        <f t="shared" si="8"/>
        <v>18.832093685709765</v>
      </c>
      <c r="W25" s="13">
        <f t="shared" si="9"/>
        <v>1.9591707548662762</v>
      </c>
      <c r="X25" s="30">
        <v>52</v>
      </c>
      <c r="Y25" s="30">
        <v>27</v>
      </c>
      <c r="Z25" s="31">
        <v>482</v>
      </c>
      <c r="AA25" s="27" t="s">
        <v>46</v>
      </c>
    </row>
    <row r="26" spans="1:27" x14ac:dyDescent="0.25">
      <c r="A26" s="24">
        <v>5899</v>
      </c>
      <c r="B26" s="24">
        <v>5769</v>
      </c>
      <c r="C26" s="24">
        <v>5528</v>
      </c>
      <c r="D26" s="12">
        <f t="shared" si="0"/>
        <v>-241</v>
      </c>
      <c r="E26" s="13">
        <f t="shared" si="1"/>
        <v>-4.3596237337192472</v>
      </c>
      <c r="F26" s="25">
        <v>3500</v>
      </c>
      <c r="G26" s="25">
        <v>3200</v>
      </c>
      <c r="H26" s="25">
        <v>3200</v>
      </c>
      <c r="I26" s="16">
        <f t="shared" si="2"/>
        <v>0</v>
      </c>
      <c r="J26" s="26">
        <v>1608</v>
      </c>
      <c r="K26" s="26">
        <v>1745</v>
      </c>
      <c r="L26" s="26">
        <v>1619</v>
      </c>
      <c r="M26" s="18">
        <f t="shared" si="3"/>
        <v>-126</v>
      </c>
      <c r="N26" s="13">
        <f t="shared" si="4"/>
        <v>-7.7825818406423721</v>
      </c>
      <c r="O26" s="19">
        <f t="shared" si="5"/>
        <v>29.287264833574529</v>
      </c>
      <c r="P26" s="27">
        <v>292</v>
      </c>
      <c r="Q26" s="28">
        <v>332</v>
      </c>
      <c r="R26" s="28">
        <v>307</v>
      </c>
      <c r="S26" s="16">
        <f t="shared" si="6"/>
        <v>-25</v>
      </c>
      <c r="T26" s="20">
        <f t="shared" si="7"/>
        <v>18.006514657980457</v>
      </c>
      <c r="U26" s="29">
        <v>1593</v>
      </c>
      <c r="V26" s="13">
        <f t="shared" si="8"/>
        <v>19.271814187068426</v>
      </c>
      <c r="W26" s="13">
        <f t="shared" si="9"/>
        <v>3.4701820464532327</v>
      </c>
      <c r="X26" s="30">
        <v>4</v>
      </c>
      <c r="Y26" s="30">
        <v>3</v>
      </c>
      <c r="Z26" s="31">
        <v>85</v>
      </c>
      <c r="AA26" s="32" t="s">
        <v>47</v>
      </c>
    </row>
    <row r="27" spans="1:27" x14ac:dyDescent="0.25">
      <c r="A27" s="24">
        <v>27690</v>
      </c>
      <c r="B27" s="24">
        <v>28983</v>
      </c>
      <c r="C27" s="24">
        <v>31381</v>
      </c>
      <c r="D27" s="12">
        <f t="shared" si="0"/>
        <v>2398</v>
      </c>
      <c r="E27" s="13">
        <f t="shared" si="1"/>
        <v>7.6415665530097829</v>
      </c>
      <c r="F27" s="25">
        <v>23000</v>
      </c>
      <c r="G27" s="25">
        <v>24000</v>
      </c>
      <c r="H27" s="25">
        <v>24000</v>
      </c>
      <c r="I27" s="16">
        <f t="shared" si="2"/>
        <v>0</v>
      </c>
      <c r="J27" s="26">
        <v>10645</v>
      </c>
      <c r="K27" s="26">
        <v>10265</v>
      </c>
      <c r="L27" s="26">
        <v>9869</v>
      </c>
      <c r="M27" s="18">
        <f t="shared" si="3"/>
        <v>-396</v>
      </c>
      <c r="N27" s="13">
        <f t="shared" si="4"/>
        <v>-4.012564596210356</v>
      </c>
      <c r="O27" s="19">
        <f t="shared" si="5"/>
        <v>31.448965934801311</v>
      </c>
      <c r="P27" s="32">
        <v>1640</v>
      </c>
      <c r="Q27" s="28">
        <v>1640</v>
      </c>
      <c r="R27" s="28">
        <v>1640</v>
      </c>
      <c r="S27" s="16">
        <f t="shared" si="6"/>
        <v>0</v>
      </c>
      <c r="T27" s="20">
        <f t="shared" si="7"/>
        <v>19.134756097560974</v>
      </c>
      <c r="U27" s="29">
        <v>13051</v>
      </c>
      <c r="V27" s="13">
        <f t="shared" si="8"/>
        <v>12.566086889893494</v>
      </c>
      <c r="W27" s="13">
        <f t="shared" si="9"/>
        <v>2.4044900773887057</v>
      </c>
      <c r="X27" s="30">
        <v>28</v>
      </c>
      <c r="Y27" s="30">
        <v>29</v>
      </c>
      <c r="Z27" s="31">
        <v>570</v>
      </c>
      <c r="AA27" s="27" t="s">
        <v>48</v>
      </c>
    </row>
    <row r="28" spans="1:27" x14ac:dyDescent="0.25">
      <c r="A28" s="24">
        <v>2333</v>
      </c>
      <c r="B28" s="24">
        <v>2095</v>
      </c>
      <c r="C28" s="24">
        <v>1642</v>
      </c>
      <c r="D28" s="12">
        <f t="shared" si="0"/>
        <v>-453</v>
      </c>
      <c r="E28" s="13">
        <f t="shared" si="1"/>
        <v>-27.588306942752741</v>
      </c>
      <c r="F28" s="25">
        <v>1200</v>
      </c>
      <c r="G28" s="25">
        <v>1500</v>
      </c>
      <c r="H28" s="25">
        <v>550</v>
      </c>
      <c r="I28" s="16">
        <f t="shared" si="2"/>
        <v>-950</v>
      </c>
      <c r="J28" s="26">
        <v>854</v>
      </c>
      <c r="K28" s="26">
        <v>745</v>
      </c>
      <c r="L28" s="26">
        <v>680</v>
      </c>
      <c r="M28" s="18">
        <f t="shared" si="3"/>
        <v>-65</v>
      </c>
      <c r="N28" s="13">
        <f t="shared" si="4"/>
        <v>-9.5588235294117645</v>
      </c>
      <c r="O28" s="19">
        <f t="shared" si="5"/>
        <v>41.412911084043849</v>
      </c>
      <c r="P28" s="32">
        <v>177</v>
      </c>
      <c r="Q28" s="28">
        <v>153</v>
      </c>
      <c r="R28" s="28">
        <v>145</v>
      </c>
      <c r="S28" s="16">
        <f t="shared" si="6"/>
        <v>-8</v>
      </c>
      <c r="T28" s="20">
        <f t="shared" si="7"/>
        <v>11.324137931034484</v>
      </c>
      <c r="U28" s="29">
        <v>872</v>
      </c>
      <c r="V28" s="13">
        <f t="shared" si="8"/>
        <v>16.628440366972477</v>
      </c>
      <c r="W28" s="13">
        <f t="shared" si="9"/>
        <v>1.8830275229357798</v>
      </c>
      <c r="X28" s="30">
        <v>2</v>
      </c>
      <c r="Y28" s="30">
        <v>4</v>
      </c>
      <c r="Z28" s="31">
        <v>156</v>
      </c>
      <c r="AA28" s="32" t="s">
        <v>49</v>
      </c>
    </row>
    <row r="29" spans="1:27" x14ac:dyDescent="0.25">
      <c r="A29" s="24">
        <v>28045</v>
      </c>
      <c r="B29" s="24">
        <v>28460</v>
      </c>
      <c r="C29" s="24">
        <v>29668</v>
      </c>
      <c r="D29" s="12">
        <f t="shared" si="0"/>
        <v>1208</v>
      </c>
      <c r="E29" s="13">
        <f t="shared" si="1"/>
        <v>4.0717271133881621</v>
      </c>
      <c r="F29" s="25">
        <v>20722</v>
      </c>
      <c r="G29" s="25">
        <v>21489</v>
      </c>
      <c r="H29" s="25">
        <v>21848</v>
      </c>
      <c r="I29" s="16">
        <f t="shared" si="2"/>
        <v>359</v>
      </c>
      <c r="J29" s="26">
        <v>12031</v>
      </c>
      <c r="K29" s="26">
        <v>14159</v>
      </c>
      <c r="L29" s="26">
        <v>13755</v>
      </c>
      <c r="M29" s="18">
        <f t="shared" si="3"/>
        <v>-404</v>
      </c>
      <c r="N29" s="13">
        <f t="shared" si="4"/>
        <v>-2.9371137768084332</v>
      </c>
      <c r="O29" s="19">
        <f t="shared" si="5"/>
        <v>46.363084805177294</v>
      </c>
      <c r="P29" s="32">
        <v>1301</v>
      </c>
      <c r="Q29" s="28">
        <v>1450</v>
      </c>
      <c r="R29" s="28">
        <v>1662</v>
      </c>
      <c r="S29" s="16">
        <f t="shared" si="6"/>
        <v>212</v>
      </c>
      <c r="T29" s="20">
        <f t="shared" si="7"/>
        <v>17.850782190132371</v>
      </c>
      <c r="U29" s="29">
        <v>5138</v>
      </c>
      <c r="V29" s="13">
        <f t="shared" si="8"/>
        <v>32.347216815881666</v>
      </c>
      <c r="W29" s="13">
        <f t="shared" si="9"/>
        <v>5.7742312183729076</v>
      </c>
      <c r="X29" s="30">
        <v>76</v>
      </c>
      <c r="Y29" s="30">
        <v>67</v>
      </c>
      <c r="Z29" s="31">
        <v>1360</v>
      </c>
      <c r="AA29" s="27" t="s">
        <v>50</v>
      </c>
    </row>
    <row r="30" spans="1:27" x14ac:dyDescent="0.25">
      <c r="A30" s="24">
        <v>24923</v>
      </c>
      <c r="B30" s="24">
        <v>25905</v>
      </c>
      <c r="C30" s="24">
        <v>26327</v>
      </c>
      <c r="D30" s="12">
        <f t="shared" si="0"/>
        <v>422</v>
      </c>
      <c r="E30" s="13">
        <f t="shared" si="1"/>
        <v>1.6029171572909939</v>
      </c>
      <c r="F30" s="25">
        <v>28843</v>
      </c>
      <c r="G30" s="25">
        <v>27201</v>
      </c>
      <c r="H30" s="25">
        <v>27042</v>
      </c>
      <c r="I30" s="16">
        <f t="shared" si="2"/>
        <v>-159</v>
      </c>
      <c r="J30" s="26">
        <v>6777</v>
      </c>
      <c r="K30" s="26">
        <v>6937</v>
      </c>
      <c r="L30" s="26">
        <v>10626</v>
      </c>
      <c r="M30" s="18">
        <f t="shared" si="3"/>
        <v>3689</v>
      </c>
      <c r="N30" s="13">
        <f t="shared" si="4"/>
        <v>34.7167325428195</v>
      </c>
      <c r="O30" s="19">
        <f t="shared" si="5"/>
        <v>40.3616059558628</v>
      </c>
      <c r="P30" s="32">
        <v>1722</v>
      </c>
      <c r="Q30" s="28">
        <v>1716</v>
      </c>
      <c r="R30" s="28">
        <v>1463</v>
      </c>
      <c r="S30" s="16">
        <f t="shared" si="6"/>
        <v>-253</v>
      </c>
      <c r="T30" s="20">
        <f t="shared" si="7"/>
        <v>17.995215311004785</v>
      </c>
      <c r="U30" s="29">
        <v>6973</v>
      </c>
      <c r="V30" s="13">
        <f t="shared" si="8"/>
        <v>20.980926430517712</v>
      </c>
      <c r="W30" s="13">
        <f t="shared" si="9"/>
        <v>3.7755628854151726</v>
      </c>
      <c r="X30" s="30">
        <v>70</v>
      </c>
      <c r="Y30" s="30">
        <v>52</v>
      </c>
      <c r="Z30" s="31">
        <v>1707</v>
      </c>
      <c r="AA30" s="27" t="s">
        <v>51</v>
      </c>
    </row>
    <row r="31" spans="1:27" x14ac:dyDescent="0.25">
      <c r="A31" s="24">
        <v>34525</v>
      </c>
      <c r="B31" s="24">
        <v>37514</v>
      </c>
      <c r="C31" s="24">
        <v>35550</v>
      </c>
      <c r="D31" s="12">
        <f t="shared" si="0"/>
        <v>-1964</v>
      </c>
      <c r="E31" s="13">
        <f t="shared" si="1"/>
        <v>-5.5246132208157528</v>
      </c>
      <c r="F31" s="25">
        <v>32300</v>
      </c>
      <c r="G31" s="25">
        <v>28900</v>
      </c>
      <c r="H31" s="25">
        <v>31200</v>
      </c>
      <c r="I31" s="16">
        <f t="shared" si="2"/>
        <v>2300</v>
      </c>
      <c r="J31" s="26">
        <v>10946</v>
      </c>
      <c r="K31" s="26">
        <v>13830</v>
      </c>
      <c r="L31" s="26">
        <v>15815</v>
      </c>
      <c r="M31" s="18">
        <f t="shared" si="3"/>
        <v>1985</v>
      </c>
      <c r="N31" s="13">
        <f t="shared" si="4"/>
        <v>12.551375276636104</v>
      </c>
      <c r="O31" s="19">
        <f t="shared" si="5"/>
        <v>44.486638537271446</v>
      </c>
      <c r="P31" s="32">
        <v>1967</v>
      </c>
      <c r="Q31" s="28">
        <v>2083</v>
      </c>
      <c r="R31" s="28">
        <v>1758</v>
      </c>
      <c r="S31" s="16">
        <f t="shared" si="6"/>
        <v>-325</v>
      </c>
      <c r="T31" s="20">
        <f t="shared" si="7"/>
        <v>20.221843003412971</v>
      </c>
      <c r="U31" s="29">
        <v>11891</v>
      </c>
      <c r="V31" s="13">
        <f t="shared" si="8"/>
        <v>14.784290639979817</v>
      </c>
      <c r="W31" s="13">
        <f t="shared" si="9"/>
        <v>2.9896560423849969</v>
      </c>
      <c r="X31" s="30">
        <v>72</v>
      </c>
      <c r="Y31" s="41">
        <v>72</v>
      </c>
      <c r="Z31" s="31">
        <v>1500</v>
      </c>
      <c r="AA31" s="27" t="s">
        <v>52</v>
      </c>
    </row>
    <row r="32" spans="1:27" x14ac:dyDescent="0.25">
      <c r="A32" s="24">
        <v>2953</v>
      </c>
      <c r="B32" s="24">
        <v>1883</v>
      </c>
      <c r="C32" s="24">
        <v>2480</v>
      </c>
      <c r="D32" s="12">
        <f t="shared" si="0"/>
        <v>597</v>
      </c>
      <c r="E32" s="13">
        <f t="shared" si="1"/>
        <v>24.072580645161292</v>
      </c>
      <c r="F32" s="25">
        <v>815</v>
      </c>
      <c r="G32" s="25">
        <v>814</v>
      </c>
      <c r="H32" s="25">
        <v>934</v>
      </c>
      <c r="I32" s="16">
        <f t="shared" si="2"/>
        <v>120</v>
      </c>
      <c r="J32" s="26">
        <v>384</v>
      </c>
      <c r="K32" s="26">
        <v>328</v>
      </c>
      <c r="L32" s="26">
        <v>258</v>
      </c>
      <c r="M32" s="18">
        <f t="shared" si="3"/>
        <v>-70</v>
      </c>
      <c r="N32" s="13">
        <f t="shared" si="4"/>
        <v>-27.131782945736433</v>
      </c>
      <c r="O32" s="19">
        <f t="shared" si="5"/>
        <v>10.403225806451612</v>
      </c>
      <c r="P32" s="32">
        <v>76</v>
      </c>
      <c r="Q32" s="28">
        <v>71</v>
      </c>
      <c r="R32" s="28">
        <v>83</v>
      </c>
      <c r="S32" s="16">
        <f t="shared" si="6"/>
        <v>12</v>
      </c>
      <c r="T32" s="20">
        <f t="shared" si="7"/>
        <v>29.879518072289155</v>
      </c>
      <c r="U32" s="29">
        <v>978</v>
      </c>
      <c r="V32" s="13">
        <f t="shared" si="8"/>
        <v>8.486707566462167</v>
      </c>
      <c r="W32" s="13">
        <f t="shared" si="9"/>
        <v>2.5357873210633946</v>
      </c>
      <c r="X32" s="30">
        <v>0</v>
      </c>
      <c r="Y32" s="30">
        <v>0</v>
      </c>
      <c r="Z32" s="31">
        <v>0</v>
      </c>
      <c r="AA32" s="27" t="s">
        <v>53</v>
      </c>
    </row>
    <row r="33" spans="1:27" x14ac:dyDescent="0.25">
      <c r="A33" s="24">
        <v>9327</v>
      </c>
      <c r="B33" s="24">
        <v>10958</v>
      </c>
      <c r="C33" s="24">
        <v>11716</v>
      </c>
      <c r="D33" s="12">
        <f t="shared" si="0"/>
        <v>758</v>
      </c>
      <c r="E33" s="13">
        <f t="shared" si="1"/>
        <v>6.4697849095254352</v>
      </c>
      <c r="F33" s="25">
        <v>20000</v>
      </c>
      <c r="G33" s="25">
        <v>40000</v>
      </c>
      <c r="H33" s="25">
        <v>32500</v>
      </c>
      <c r="I33" s="16">
        <f t="shared" si="2"/>
        <v>-7500</v>
      </c>
      <c r="J33" s="26">
        <v>4984</v>
      </c>
      <c r="K33" s="26">
        <v>5934</v>
      </c>
      <c r="L33" s="26">
        <v>6148</v>
      </c>
      <c r="M33" s="18">
        <f t="shared" si="3"/>
        <v>214</v>
      </c>
      <c r="N33" s="13">
        <f t="shared" si="4"/>
        <v>3.4808067664281066</v>
      </c>
      <c r="O33" s="19">
        <f t="shared" si="5"/>
        <v>52.475247524752476</v>
      </c>
      <c r="P33" s="32">
        <v>575</v>
      </c>
      <c r="Q33" s="28">
        <v>669</v>
      </c>
      <c r="R33" s="28">
        <v>703</v>
      </c>
      <c r="S33" s="16">
        <f t="shared" si="6"/>
        <v>34</v>
      </c>
      <c r="T33" s="20">
        <f t="shared" si="7"/>
        <v>16.665718349928877</v>
      </c>
      <c r="U33" s="29">
        <v>3840</v>
      </c>
      <c r="V33" s="13">
        <f t="shared" si="8"/>
        <v>18.307291666666668</v>
      </c>
      <c r="W33" s="13">
        <f t="shared" si="9"/>
        <v>3.0510416666666669</v>
      </c>
      <c r="X33" s="30">
        <v>26</v>
      </c>
      <c r="Y33" s="30">
        <v>37</v>
      </c>
      <c r="Z33" s="31">
        <v>965</v>
      </c>
      <c r="AA33" s="27" t="s">
        <v>54</v>
      </c>
    </row>
    <row r="34" spans="1:27" x14ac:dyDescent="0.25">
      <c r="A34" s="24">
        <v>9568</v>
      </c>
      <c r="B34" s="24">
        <v>9100</v>
      </c>
      <c r="C34" s="24">
        <v>5210</v>
      </c>
      <c r="D34" s="12">
        <f t="shared" si="0"/>
        <v>-3890</v>
      </c>
      <c r="E34" s="13">
        <f t="shared" si="1"/>
        <v>-74.664107485604603</v>
      </c>
      <c r="F34" s="25">
        <v>3507</v>
      </c>
      <c r="G34" s="25">
        <v>7180</v>
      </c>
      <c r="H34" s="25">
        <v>2898</v>
      </c>
      <c r="I34" s="16">
        <f t="shared" si="2"/>
        <v>-4282</v>
      </c>
      <c r="J34" s="26">
        <v>4378</v>
      </c>
      <c r="K34" s="26">
        <v>4551</v>
      </c>
      <c r="L34" s="26">
        <v>2246</v>
      </c>
      <c r="M34" s="18">
        <f t="shared" si="3"/>
        <v>-2305</v>
      </c>
      <c r="N34" s="13">
        <f t="shared" si="4"/>
        <v>-102.62689225289404</v>
      </c>
      <c r="O34" s="19">
        <f t="shared" si="5"/>
        <v>43.109404990403071</v>
      </c>
      <c r="P34" s="32">
        <v>1413</v>
      </c>
      <c r="Q34" s="28">
        <v>345</v>
      </c>
      <c r="R34" s="28">
        <v>338</v>
      </c>
      <c r="S34" s="16">
        <f t="shared" si="6"/>
        <v>-7</v>
      </c>
      <c r="T34" s="20">
        <f t="shared" si="7"/>
        <v>15.414201183431953</v>
      </c>
      <c r="U34" s="29">
        <v>2556</v>
      </c>
      <c r="V34" s="13">
        <f t="shared" si="8"/>
        <v>13.223787167449139</v>
      </c>
      <c r="W34" s="13">
        <f t="shared" si="9"/>
        <v>2.0383411580594681</v>
      </c>
      <c r="X34" s="30">
        <v>4</v>
      </c>
      <c r="Y34" s="30">
        <v>4</v>
      </c>
      <c r="Z34" s="31">
        <v>164</v>
      </c>
      <c r="AA34" s="27" t="s">
        <v>55</v>
      </c>
    </row>
    <row r="35" spans="1:27" x14ac:dyDescent="0.25">
      <c r="A35" s="24">
        <v>55926</v>
      </c>
      <c r="B35" s="24">
        <v>67398</v>
      </c>
      <c r="C35" s="24">
        <v>69294</v>
      </c>
      <c r="D35" s="12">
        <f t="shared" si="0"/>
        <v>1896</v>
      </c>
      <c r="E35" s="13">
        <f t="shared" si="1"/>
        <v>2.7361676335613474</v>
      </c>
      <c r="F35" s="25">
        <v>40000</v>
      </c>
      <c r="G35" s="25">
        <v>44000</v>
      </c>
      <c r="H35" s="25">
        <v>40000</v>
      </c>
      <c r="I35" s="16">
        <f t="shared" si="2"/>
        <v>-4000</v>
      </c>
      <c r="J35" s="26">
        <v>23204</v>
      </c>
      <c r="K35" s="26">
        <v>35022</v>
      </c>
      <c r="L35" s="26">
        <v>35114</v>
      </c>
      <c r="M35" s="18">
        <f t="shared" si="3"/>
        <v>92</v>
      </c>
      <c r="N35" s="13">
        <f t="shared" si="4"/>
        <v>0.26200375918437091</v>
      </c>
      <c r="O35" s="19">
        <f t="shared" si="5"/>
        <v>50.673940023667271</v>
      </c>
      <c r="P35" s="32">
        <v>1354</v>
      </c>
      <c r="Q35" s="28">
        <v>1516</v>
      </c>
      <c r="R35" s="28">
        <v>2151</v>
      </c>
      <c r="S35" s="16">
        <f t="shared" si="6"/>
        <v>635</v>
      </c>
      <c r="T35" s="20">
        <f t="shared" si="7"/>
        <v>32.214783821478385</v>
      </c>
      <c r="U35" s="29">
        <v>6628</v>
      </c>
      <c r="V35" s="13">
        <f t="shared" si="8"/>
        <v>32.453228726614363</v>
      </c>
      <c r="W35" s="13">
        <f t="shared" si="9"/>
        <v>10.454737477368738</v>
      </c>
      <c r="X35" s="30">
        <v>17</v>
      </c>
      <c r="Y35" s="30">
        <v>9</v>
      </c>
      <c r="Z35" s="31">
        <v>487</v>
      </c>
      <c r="AA35" s="27" t="s">
        <v>56</v>
      </c>
    </row>
    <row r="36" spans="1:27" x14ac:dyDescent="0.25">
      <c r="A36" s="24">
        <v>1556</v>
      </c>
      <c r="B36" s="24">
        <v>1618</v>
      </c>
      <c r="C36" s="24">
        <v>1832</v>
      </c>
      <c r="D36" s="12">
        <f t="shared" si="0"/>
        <v>214</v>
      </c>
      <c r="E36" s="13">
        <f t="shared" si="1"/>
        <v>11.681222707423581</v>
      </c>
      <c r="F36" s="25">
        <v>473</v>
      </c>
      <c r="G36" s="25">
        <v>400</v>
      </c>
      <c r="H36" s="25">
        <v>400</v>
      </c>
      <c r="I36" s="16">
        <f t="shared" si="2"/>
        <v>0</v>
      </c>
      <c r="J36" s="26">
        <v>127</v>
      </c>
      <c r="K36" s="26">
        <v>190</v>
      </c>
      <c r="L36" s="26">
        <v>235</v>
      </c>
      <c r="M36" s="18">
        <f t="shared" si="3"/>
        <v>45</v>
      </c>
      <c r="N36" s="13">
        <f t="shared" si="4"/>
        <v>19.148936170212767</v>
      </c>
      <c r="O36" s="19">
        <f t="shared" si="5"/>
        <v>12.827510917030567</v>
      </c>
      <c r="P36" s="32">
        <v>37</v>
      </c>
      <c r="Q36" s="28">
        <v>0</v>
      </c>
      <c r="R36" s="28">
        <v>30</v>
      </c>
      <c r="S36" s="16">
        <f t="shared" si="6"/>
        <v>30</v>
      </c>
      <c r="T36" s="20">
        <f t="shared" si="7"/>
        <v>61.06666666666667</v>
      </c>
      <c r="U36" s="29">
        <v>959</v>
      </c>
      <c r="V36" s="13">
        <f t="shared" si="8"/>
        <v>3.1282586027111576</v>
      </c>
      <c r="W36" s="13">
        <f t="shared" si="9"/>
        <v>1.9103232533889469</v>
      </c>
      <c r="X36" s="30">
        <v>1</v>
      </c>
      <c r="Y36" s="30">
        <v>0</v>
      </c>
      <c r="Z36" s="31">
        <v>0</v>
      </c>
      <c r="AA36" s="27" t="s">
        <v>57</v>
      </c>
    </row>
    <row r="37" spans="1:27" x14ac:dyDescent="0.25">
      <c r="A37" s="24">
        <v>28504</v>
      </c>
      <c r="B37" s="24">
        <v>24957</v>
      </c>
      <c r="C37" s="24">
        <v>29997</v>
      </c>
      <c r="D37" s="12">
        <f t="shared" si="0"/>
        <v>5040</v>
      </c>
      <c r="E37" s="13">
        <f t="shared" si="1"/>
        <v>16.801680168016802</v>
      </c>
      <c r="F37" s="25">
        <v>16587</v>
      </c>
      <c r="G37" s="25">
        <v>14128</v>
      </c>
      <c r="H37" s="25">
        <v>10000</v>
      </c>
      <c r="I37" s="16">
        <f t="shared" si="2"/>
        <v>-4128</v>
      </c>
      <c r="J37" s="26">
        <v>10935</v>
      </c>
      <c r="K37" s="26">
        <v>9992</v>
      </c>
      <c r="L37" s="26">
        <v>12725</v>
      </c>
      <c r="M37" s="18">
        <f t="shared" si="3"/>
        <v>2733</v>
      </c>
      <c r="N37" s="13">
        <f t="shared" si="4"/>
        <v>21.477406679764243</v>
      </c>
      <c r="O37" s="19">
        <f t="shared" si="5"/>
        <v>42.420908757542421</v>
      </c>
      <c r="P37" s="32">
        <v>1174</v>
      </c>
      <c r="Q37" s="28">
        <v>1057</v>
      </c>
      <c r="R37" s="28">
        <v>1214</v>
      </c>
      <c r="S37" s="16">
        <f t="shared" si="6"/>
        <v>157</v>
      </c>
      <c r="T37" s="20">
        <f t="shared" si="7"/>
        <v>24.709225700164744</v>
      </c>
      <c r="U37" s="29">
        <v>5623</v>
      </c>
      <c r="V37" s="13">
        <f t="shared" si="8"/>
        <v>21.589898630624223</v>
      </c>
      <c r="W37" s="13">
        <f t="shared" si="9"/>
        <v>5.3346967810777164</v>
      </c>
      <c r="X37" s="30">
        <v>40</v>
      </c>
      <c r="Y37" s="30">
        <v>14</v>
      </c>
      <c r="Z37" s="31">
        <v>600</v>
      </c>
      <c r="AA37" s="27" t="s">
        <v>58</v>
      </c>
    </row>
    <row r="38" spans="1:27" x14ac:dyDescent="0.25">
      <c r="A38" s="24">
        <v>2173</v>
      </c>
      <c r="B38" s="24">
        <v>1659</v>
      </c>
      <c r="C38" s="24">
        <v>1631</v>
      </c>
      <c r="D38" s="12">
        <f t="shared" si="0"/>
        <v>-28</v>
      </c>
      <c r="E38" s="13">
        <f t="shared" si="1"/>
        <v>-1.7167381974248928</v>
      </c>
      <c r="F38" s="25">
        <v>2300</v>
      </c>
      <c r="G38" s="25">
        <v>1000</v>
      </c>
      <c r="H38" s="25">
        <v>700</v>
      </c>
      <c r="I38" s="16">
        <f t="shared" si="2"/>
        <v>-300</v>
      </c>
      <c r="J38" s="26">
        <v>971</v>
      </c>
      <c r="K38" s="26">
        <v>837</v>
      </c>
      <c r="L38" s="26">
        <v>732</v>
      </c>
      <c r="M38" s="18">
        <f t="shared" si="3"/>
        <v>-105</v>
      </c>
      <c r="N38" s="13">
        <f t="shared" si="4"/>
        <v>-14.344262295081966</v>
      </c>
      <c r="O38" s="19">
        <f t="shared" si="5"/>
        <v>44.880441446965051</v>
      </c>
      <c r="P38" s="42">
        <v>80</v>
      </c>
      <c r="Q38" s="34">
        <v>89</v>
      </c>
      <c r="R38" s="34">
        <v>94</v>
      </c>
      <c r="S38" s="16">
        <f t="shared" si="6"/>
        <v>5</v>
      </c>
      <c r="T38" s="20">
        <f t="shared" si="7"/>
        <v>17.351063829787233</v>
      </c>
      <c r="U38" s="29">
        <v>469</v>
      </c>
      <c r="V38" s="13">
        <f t="shared" si="8"/>
        <v>20.042643923240938</v>
      </c>
      <c r="W38" s="13">
        <f t="shared" si="9"/>
        <v>3.4776119402985075</v>
      </c>
      <c r="X38" s="30">
        <v>6</v>
      </c>
      <c r="Y38" s="30">
        <v>4</v>
      </c>
      <c r="Z38" s="31">
        <v>180</v>
      </c>
      <c r="AA38" s="32" t="s">
        <v>59</v>
      </c>
    </row>
    <row r="39" spans="1:27" x14ac:dyDescent="0.25">
      <c r="A39" s="24">
        <v>36604</v>
      </c>
      <c r="B39" s="24">
        <v>39478</v>
      </c>
      <c r="C39" s="24">
        <v>37222</v>
      </c>
      <c r="D39" s="12">
        <f t="shared" si="0"/>
        <v>-2256</v>
      </c>
      <c r="E39" s="13">
        <f t="shared" si="1"/>
        <v>-6.0609317070549675</v>
      </c>
      <c r="F39" s="25">
        <v>20978</v>
      </c>
      <c r="G39" s="25">
        <v>19753</v>
      </c>
      <c r="H39" s="25">
        <v>18129</v>
      </c>
      <c r="I39" s="16">
        <f t="shared" si="2"/>
        <v>-1624</v>
      </c>
      <c r="J39" s="26">
        <v>9994</v>
      </c>
      <c r="K39" s="26">
        <v>12001</v>
      </c>
      <c r="L39" s="26">
        <v>13799</v>
      </c>
      <c r="M39" s="18">
        <f t="shared" si="3"/>
        <v>1798</v>
      </c>
      <c r="N39" s="13">
        <f t="shared" si="4"/>
        <v>13.02992970505109</v>
      </c>
      <c r="O39" s="19">
        <f t="shared" si="5"/>
        <v>37.072161624845521</v>
      </c>
      <c r="P39" s="42">
        <v>887</v>
      </c>
      <c r="Q39" s="34">
        <v>836</v>
      </c>
      <c r="R39" s="34">
        <v>810</v>
      </c>
      <c r="S39" s="16">
        <f t="shared" si="6"/>
        <v>-26</v>
      </c>
      <c r="T39" s="20">
        <f t="shared" si="7"/>
        <v>45.953086419753085</v>
      </c>
      <c r="U39" s="29">
        <v>4098</v>
      </c>
      <c r="V39" s="13">
        <f t="shared" si="8"/>
        <v>19.765739385065885</v>
      </c>
      <c r="W39" s="13">
        <f t="shared" si="9"/>
        <v>9.0829673011224994</v>
      </c>
      <c r="X39" s="30">
        <v>23</v>
      </c>
      <c r="Y39" s="30">
        <v>2</v>
      </c>
      <c r="Z39" s="31">
        <v>55</v>
      </c>
      <c r="AA39" s="32" t="s">
        <v>60</v>
      </c>
    </row>
    <row r="40" spans="1:27" x14ac:dyDescent="0.25">
      <c r="A40" s="24">
        <v>42215</v>
      </c>
      <c r="B40" s="24">
        <v>41824</v>
      </c>
      <c r="C40" s="24">
        <v>40050</v>
      </c>
      <c r="D40" s="12">
        <f t="shared" si="0"/>
        <v>-1774</v>
      </c>
      <c r="E40" s="13">
        <f t="shared" si="1"/>
        <v>-4.4294631710362049</v>
      </c>
      <c r="F40" s="25">
        <v>20000</v>
      </c>
      <c r="G40" s="25">
        <v>20000</v>
      </c>
      <c r="H40" s="25">
        <v>23000</v>
      </c>
      <c r="I40" s="16">
        <f t="shared" si="2"/>
        <v>3000</v>
      </c>
      <c r="J40" s="26">
        <v>21506</v>
      </c>
      <c r="K40" s="26">
        <v>19796</v>
      </c>
      <c r="L40" s="26">
        <v>21187</v>
      </c>
      <c r="M40" s="18">
        <f t="shared" si="3"/>
        <v>1391</v>
      </c>
      <c r="N40" s="13">
        <f t="shared" si="4"/>
        <v>6.5653466748477838</v>
      </c>
      <c r="O40" s="19">
        <f t="shared" si="5"/>
        <v>52.901373283395756</v>
      </c>
      <c r="P40" s="42">
        <v>1276</v>
      </c>
      <c r="Q40" s="34">
        <v>1321</v>
      </c>
      <c r="R40" s="34">
        <v>1377</v>
      </c>
      <c r="S40" s="16">
        <f t="shared" si="6"/>
        <v>56</v>
      </c>
      <c r="T40" s="20">
        <f t="shared" si="7"/>
        <v>29.084967320261438</v>
      </c>
      <c r="U40" s="29">
        <v>8000</v>
      </c>
      <c r="V40" s="13">
        <f t="shared" si="8"/>
        <v>17.212499999999999</v>
      </c>
      <c r="W40" s="13">
        <f t="shared" si="9"/>
        <v>5.0062499999999996</v>
      </c>
      <c r="X40" s="30">
        <v>118</v>
      </c>
      <c r="Y40" s="30">
        <v>36</v>
      </c>
      <c r="Z40" s="31">
        <v>1072</v>
      </c>
      <c r="AA40" s="32" t="s">
        <v>61</v>
      </c>
    </row>
    <row r="41" spans="1:27" x14ac:dyDescent="0.25">
      <c r="A41" s="24">
        <v>787</v>
      </c>
      <c r="B41" s="24">
        <v>928</v>
      </c>
      <c r="C41" s="24">
        <v>759</v>
      </c>
      <c r="D41" s="12">
        <f t="shared" si="0"/>
        <v>-169</v>
      </c>
      <c r="E41" s="13">
        <f t="shared" si="1"/>
        <v>-22.266139657444004</v>
      </c>
      <c r="F41" s="25">
        <v>0</v>
      </c>
      <c r="G41" s="25">
        <v>0</v>
      </c>
      <c r="H41" s="25">
        <v>500</v>
      </c>
      <c r="I41" s="16">
        <f t="shared" si="2"/>
        <v>500</v>
      </c>
      <c r="J41" s="26">
        <v>599</v>
      </c>
      <c r="K41" s="26">
        <v>769</v>
      </c>
      <c r="L41" s="26">
        <v>682</v>
      </c>
      <c r="M41" s="18">
        <f t="shared" si="3"/>
        <v>-87</v>
      </c>
      <c r="N41" s="13">
        <f t="shared" si="4"/>
        <v>-12.756598240469208</v>
      </c>
      <c r="O41" s="19">
        <f t="shared" si="5"/>
        <v>89.85507246376811</v>
      </c>
      <c r="P41" s="42">
        <v>3</v>
      </c>
      <c r="Q41" s="34">
        <v>3</v>
      </c>
      <c r="R41" s="34">
        <v>85</v>
      </c>
      <c r="S41" s="16">
        <f t="shared" si="6"/>
        <v>82</v>
      </c>
      <c r="T41" s="20">
        <f t="shared" si="7"/>
        <v>8.9294117647058826</v>
      </c>
      <c r="U41" s="29">
        <v>982</v>
      </c>
      <c r="V41" s="13">
        <f t="shared" si="8"/>
        <v>8.6558044806517316</v>
      </c>
      <c r="W41" s="13">
        <f t="shared" si="9"/>
        <v>0.77291242362525459</v>
      </c>
      <c r="X41" s="30">
        <v>1</v>
      </c>
      <c r="Y41" s="30">
        <v>1</v>
      </c>
      <c r="Z41" s="31">
        <v>20</v>
      </c>
      <c r="AA41" s="32" t="s">
        <v>62</v>
      </c>
    </row>
    <row r="42" spans="1:27" x14ac:dyDescent="0.25">
      <c r="A42" s="24">
        <v>9311</v>
      </c>
      <c r="B42" s="24">
        <v>9406</v>
      </c>
      <c r="C42" s="24">
        <v>10690</v>
      </c>
      <c r="D42" s="12">
        <f t="shared" si="0"/>
        <v>1284</v>
      </c>
      <c r="E42" s="13">
        <f t="shared" si="1"/>
        <v>12.011225444340505</v>
      </c>
      <c r="F42" s="25">
        <v>9400</v>
      </c>
      <c r="G42" s="25">
        <v>9700</v>
      </c>
      <c r="H42" s="25">
        <v>10000</v>
      </c>
      <c r="I42" s="16">
        <f t="shared" si="2"/>
        <v>300</v>
      </c>
      <c r="J42" s="26">
        <v>3010</v>
      </c>
      <c r="K42" s="26">
        <v>3518</v>
      </c>
      <c r="L42" s="26">
        <v>2801</v>
      </c>
      <c r="M42" s="18">
        <f t="shared" si="3"/>
        <v>-717</v>
      </c>
      <c r="N42" s="13">
        <f t="shared" si="4"/>
        <v>-25.598000714030704</v>
      </c>
      <c r="O42" s="19">
        <f t="shared" si="5"/>
        <v>26.202057998129092</v>
      </c>
      <c r="P42" s="32">
        <v>485</v>
      </c>
      <c r="Q42" s="28">
        <v>465</v>
      </c>
      <c r="R42" s="28">
        <v>485</v>
      </c>
      <c r="S42" s="16">
        <f t="shared" si="6"/>
        <v>20</v>
      </c>
      <c r="T42" s="20">
        <f t="shared" si="7"/>
        <v>22.041237113402062</v>
      </c>
      <c r="U42" s="29">
        <v>5159</v>
      </c>
      <c r="V42" s="13">
        <f t="shared" si="8"/>
        <v>9.4010467144795502</v>
      </c>
      <c r="W42" s="13">
        <f t="shared" si="9"/>
        <v>2.0721069974801316</v>
      </c>
      <c r="X42" s="30">
        <v>5</v>
      </c>
      <c r="Y42" s="30">
        <v>16</v>
      </c>
      <c r="Z42" s="31">
        <v>500</v>
      </c>
      <c r="AA42" s="27" t="s">
        <v>63</v>
      </c>
    </row>
    <row r="43" spans="1:27" x14ac:dyDescent="0.25">
      <c r="A43" s="24">
        <v>120628</v>
      </c>
      <c r="B43" s="24">
        <v>129612</v>
      </c>
      <c r="C43" s="24">
        <v>122363</v>
      </c>
      <c r="D43" s="12">
        <f t="shared" si="0"/>
        <v>-7249</v>
      </c>
      <c r="E43" s="13">
        <f t="shared" si="1"/>
        <v>-5.924176425880372</v>
      </c>
      <c r="F43" s="25">
        <v>83126</v>
      </c>
      <c r="G43" s="25">
        <v>90080</v>
      </c>
      <c r="H43" s="25">
        <v>82673</v>
      </c>
      <c r="I43" s="16">
        <f t="shared" si="2"/>
        <v>-7407</v>
      </c>
      <c r="J43" s="26">
        <v>50348</v>
      </c>
      <c r="K43" s="26">
        <v>55176</v>
      </c>
      <c r="L43" s="26">
        <v>52359</v>
      </c>
      <c r="M43" s="18">
        <f t="shared" si="3"/>
        <v>-2817</v>
      </c>
      <c r="N43" s="13">
        <f t="shared" si="4"/>
        <v>-5.3801638686758722</v>
      </c>
      <c r="O43" s="19">
        <f t="shared" si="5"/>
        <v>42.789895638387421</v>
      </c>
      <c r="P43" s="27">
        <v>5136</v>
      </c>
      <c r="Q43" s="28">
        <v>5055</v>
      </c>
      <c r="R43" s="28">
        <v>4851</v>
      </c>
      <c r="S43" s="16">
        <f t="shared" si="6"/>
        <v>-204</v>
      </c>
      <c r="T43" s="20">
        <f t="shared" si="7"/>
        <v>25.224283652855082</v>
      </c>
      <c r="U43" s="29">
        <v>21972</v>
      </c>
      <c r="V43" s="13">
        <f t="shared" si="8"/>
        <v>22.078099399235391</v>
      </c>
      <c r="W43" s="13">
        <f t="shared" si="9"/>
        <v>5.5690424176224287</v>
      </c>
      <c r="X43" s="30">
        <v>105</v>
      </c>
      <c r="Y43" s="30">
        <v>132</v>
      </c>
      <c r="Z43" s="31">
        <v>3398</v>
      </c>
      <c r="AA43" s="27" t="s">
        <v>64</v>
      </c>
    </row>
    <row r="44" spans="1:27" x14ac:dyDescent="0.25">
      <c r="A44" s="43">
        <v>68221</v>
      </c>
      <c r="B44" s="43">
        <v>82999</v>
      </c>
      <c r="C44" s="43">
        <v>85726</v>
      </c>
      <c r="D44" s="12">
        <f t="shared" si="0"/>
        <v>2727</v>
      </c>
      <c r="E44" s="13">
        <f t="shared" si="1"/>
        <v>3.18106525441523</v>
      </c>
      <c r="F44" s="25">
        <v>210998</v>
      </c>
      <c r="G44" s="25">
        <v>683906</v>
      </c>
      <c r="H44" s="25">
        <v>585653</v>
      </c>
      <c r="I44" s="16">
        <f t="shared" si="2"/>
        <v>-98253</v>
      </c>
      <c r="J44" s="26">
        <v>27854</v>
      </c>
      <c r="K44" s="26">
        <v>35687</v>
      </c>
      <c r="L44" s="26">
        <v>34959</v>
      </c>
      <c r="M44" s="18">
        <f t="shared" si="3"/>
        <v>-728</v>
      </c>
      <c r="N44" s="13">
        <f t="shared" si="4"/>
        <v>-2.0824394290454533</v>
      </c>
      <c r="O44" s="19">
        <f t="shared" si="5"/>
        <v>40.779926743345079</v>
      </c>
      <c r="P44" s="27">
        <v>3420</v>
      </c>
      <c r="Q44" s="28">
        <v>4057</v>
      </c>
      <c r="R44" s="28">
        <v>4065</v>
      </c>
      <c r="S44" s="16">
        <f t="shared" si="6"/>
        <v>8</v>
      </c>
      <c r="T44" s="20">
        <f t="shared" si="7"/>
        <v>21.088806888068881</v>
      </c>
      <c r="U44" s="29">
        <v>23625</v>
      </c>
      <c r="V44" s="13">
        <f t="shared" si="8"/>
        <v>17.206349206349206</v>
      </c>
      <c r="W44" s="13">
        <f t="shared" si="9"/>
        <v>3.6286137566137566</v>
      </c>
      <c r="X44" s="30">
        <v>96</v>
      </c>
      <c r="Y44" s="30">
        <v>114</v>
      </c>
      <c r="Z44" s="31">
        <v>2280</v>
      </c>
      <c r="AA44" s="27" t="s">
        <v>65</v>
      </c>
    </row>
    <row r="45" spans="1:27" x14ac:dyDescent="0.25">
      <c r="A45" s="43">
        <v>6502</v>
      </c>
      <c r="B45" s="43">
        <v>6586</v>
      </c>
      <c r="C45" s="43">
        <v>6525</v>
      </c>
      <c r="D45" s="12">
        <f t="shared" si="0"/>
        <v>-61</v>
      </c>
      <c r="E45" s="13">
        <f t="shared" si="1"/>
        <v>-0.93486590038314177</v>
      </c>
      <c r="F45" s="25">
        <v>9200</v>
      </c>
      <c r="G45" s="25">
        <v>8000</v>
      </c>
      <c r="H45" s="25">
        <v>8000</v>
      </c>
      <c r="I45" s="16">
        <f t="shared" si="2"/>
        <v>0</v>
      </c>
      <c r="J45" s="26">
        <v>2395</v>
      </c>
      <c r="K45" s="26">
        <v>2849</v>
      </c>
      <c r="L45" s="26">
        <v>2852</v>
      </c>
      <c r="M45" s="18">
        <f t="shared" si="3"/>
        <v>3</v>
      </c>
      <c r="N45" s="13">
        <f t="shared" si="4"/>
        <v>0.10518934081346423</v>
      </c>
      <c r="O45" s="19">
        <f t="shared" si="5"/>
        <v>43.708812260536398</v>
      </c>
      <c r="P45" s="27">
        <v>0</v>
      </c>
      <c r="Q45" s="28">
        <v>153</v>
      </c>
      <c r="R45" s="28">
        <v>311</v>
      </c>
      <c r="S45" s="16">
        <f t="shared" si="6"/>
        <v>158</v>
      </c>
      <c r="T45" s="20">
        <f t="shared" si="7"/>
        <v>20.980707395498392</v>
      </c>
      <c r="U45" s="29">
        <v>861</v>
      </c>
      <c r="V45" s="13">
        <f t="shared" si="8"/>
        <v>36.120789779326365</v>
      </c>
      <c r="W45" s="13">
        <f t="shared" si="9"/>
        <v>7.5783972125435541</v>
      </c>
      <c r="X45" s="30">
        <v>10</v>
      </c>
      <c r="Y45" s="30">
        <v>5</v>
      </c>
      <c r="Z45" s="31">
        <v>91</v>
      </c>
      <c r="AA45" s="27" t="s">
        <v>66</v>
      </c>
    </row>
    <row r="46" spans="1:27" x14ac:dyDescent="0.25">
      <c r="A46" s="24">
        <v>91154</v>
      </c>
      <c r="B46" s="24">
        <v>89711</v>
      </c>
      <c r="C46" s="24">
        <v>89631</v>
      </c>
      <c r="D46" s="12">
        <f t="shared" si="0"/>
        <v>-80</v>
      </c>
      <c r="E46" s="13">
        <f t="shared" si="1"/>
        <v>-8.9254833707087949E-2</v>
      </c>
      <c r="F46" s="25">
        <v>65950</v>
      </c>
      <c r="G46" s="25">
        <v>66215</v>
      </c>
      <c r="H46" s="25">
        <v>60253</v>
      </c>
      <c r="I46" s="16">
        <f t="shared" si="2"/>
        <v>-5962</v>
      </c>
      <c r="J46" s="26">
        <v>35970</v>
      </c>
      <c r="K46" s="26">
        <v>37451</v>
      </c>
      <c r="L46" s="26">
        <v>42159</v>
      </c>
      <c r="M46" s="18">
        <f t="shared" si="3"/>
        <v>4708</v>
      </c>
      <c r="N46" s="13">
        <f t="shared" si="4"/>
        <v>11.167247799995256</v>
      </c>
      <c r="O46" s="19">
        <f t="shared" si="5"/>
        <v>47.036181678214014</v>
      </c>
      <c r="P46" s="39">
        <v>3888</v>
      </c>
      <c r="Q46" s="40">
        <v>3685</v>
      </c>
      <c r="R46" s="40">
        <v>3836</v>
      </c>
      <c r="S46" s="16">
        <f t="shared" si="6"/>
        <v>151</v>
      </c>
      <c r="T46" s="20">
        <f t="shared" si="7"/>
        <v>23.365745568300312</v>
      </c>
      <c r="U46" s="29">
        <v>14849</v>
      </c>
      <c r="V46" s="13">
        <f t="shared" si="8"/>
        <v>25.833389453835274</v>
      </c>
      <c r="W46" s="13">
        <f t="shared" si="9"/>
        <v>6.0361640514512764</v>
      </c>
      <c r="X46" s="30">
        <v>57</v>
      </c>
      <c r="Y46" s="30">
        <v>63</v>
      </c>
      <c r="Z46" s="31">
        <v>2584</v>
      </c>
      <c r="AA46" s="27" t="s">
        <v>67</v>
      </c>
    </row>
    <row r="47" spans="1:27" x14ac:dyDescent="0.25">
      <c r="A47" s="24">
        <v>7804</v>
      </c>
      <c r="B47" s="24">
        <v>7451</v>
      </c>
      <c r="C47" s="24">
        <v>7395</v>
      </c>
      <c r="D47" s="12">
        <f t="shared" si="0"/>
        <v>-56</v>
      </c>
      <c r="E47" s="13">
        <f t="shared" si="1"/>
        <v>-0.75726842461122379</v>
      </c>
      <c r="F47" s="25">
        <v>2364</v>
      </c>
      <c r="G47" s="25">
        <v>3000</v>
      </c>
      <c r="H47" s="25">
        <v>3100</v>
      </c>
      <c r="I47" s="16">
        <f t="shared" si="2"/>
        <v>100</v>
      </c>
      <c r="J47" s="26">
        <v>3255</v>
      </c>
      <c r="K47" s="26">
        <v>3582</v>
      </c>
      <c r="L47" s="26">
        <v>3233</v>
      </c>
      <c r="M47" s="18">
        <f t="shared" si="3"/>
        <v>-349</v>
      </c>
      <c r="N47" s="13">
        <f t="shared" si="4"/>
        <v>-10.79492731209403</v>
      </c>
      <c r="O47" s="19">
        <f t="shared" si="5"/>
        <v>43.718728870858691</v>
      </c>
      <c r="P47" s="27">
        <v>331</v>
      </c>
      <c r="Q47" s="28">
        <v>321</v>
      </c>
      <c r="R47" s="28">
        <v>328</v>
      </c>
      <c r="S47" s="16">
        <f t="shared" si="6"/>
        <v>7</v>
      </c>
      <c r="T47" s="20">
        <f t="shared" si="7"/>
        <v>22.545731707317074</v>
      </c>
      <c r="U47" s="29">
        <v>2515</v>
      </c>
      <c r="V47" s="13">
        <f t="shared" si="8"/>
        <v>13.041749502982107</v>
      </c>
      <c r="W47" s="13">
        <f t="shared" si="9"/>
        <v>2.9403578528827037</v>
      </c>
      <c r="X47" s="30">
        <v>12</v>
      </c>
      <c r="Y47" s="30">
        <v>12</v>
      </c>
      <c r="Z47" s="31">
        <v>270</v>
      </c>
      <c r="AA47" s="27" t="s">
        <v>68</v>
      </c>
    </row>
    <row r="48" spans="1:27" x14ac:dyDescent="0.25">
      <c r="A48" s="24">
        <v>24173</v>
      </c>
      <c r="B48" s="24">
        <v>24177</v>
      </c>
      <c r="C48" s="24">
        <v>21141</v>
      </c>
      <c r="D48" s="12">
        <f t="shared" si="0"/>
        <v>-3036</v>
      </c>
      <c r="E48" s="13">
        <f t="shared" si="1"/>
        <v>-14.360720874130836</v>
      </c>
      <c r="F48" s="25">
        <v>24553</v>
      </c>
      <c r="G48" s="25">
        <v>29310</v>
      </c>
      <c r="H48" s="25">
        <v>27445</v>
      </c>
      <c r="I48" s="16">
        <f t="shared" si="2"/>
        <v>-1865</v>
      </c>
      <c r="J48" s="26">
        <v>10097</v>
      </c>
      <c r="K48" s="26">
        <v>11127</v>
      </c>
      <c r="L48" s="26">
        <v>12637</v>
      </c>
      <c r="M48" s="18">
        <f t="shared" si="3"/>
        <v>1510</v>
      </c>
      <c r="N48" s="13">
        <f t="shared" si="4"/>
        <v>11.949038537627601</v>
      </c>
      <c r="O48" s="19">
        <f t="shared" si="5"/>
        <v>59.774845087744197</v>
      </c>
      <c r="P48" s="27">
        <v>825</v>
      </c>
      <c r="Q48" s="28">
        <v>897</v>
      </c>
      <c r="R48" s="28">
        <v>870</v>
      </c>
      <c r="S48" s="16">
        <f t="shared" si="6"/>
        <v>-27</v>
      </c>
      <c r="T48" s="20">
        <f t="shared" si="7"/>
        <v>24.3</v>
      </c>
      <c r="U48" s="29">
        <v>4418</v>
      </c>
      <c r="V48" s="13">
        <f t="shared" si="8"/>
        <v>19.69216840199185</v>
      </c>
      <c r="W48" s="13">
        <f t="shared" si="9"/>
        <v>4.7851969216840198</v>
      </c>
      <c r="X48" s="30">
        <v>21</v>
      </c>
      <c r="Y48" s="30">
        <v>25</v>
      </c>
      <c r="Z48" s="31">
        <v>451</v>
      </c>
      <c r="AA48" s="27" t="s">
        <v>69</v>
      </c>
    </row>
    <row r="49" spans="1:27" x14ac:dyDescent="0.25">
      <c r="A49" s="24">
        <v>19970</v>
      </c>
      <c r="B49" s="24">
        <v>21192</v>
      </c>
      <c r="C49" s="24">
        <v>22020</v>
      </c>
      <c r="D49" s="12">
        <f t="shared" si="0"/>
        <v>828</v>
      </c>
      <c r="E49" s="13">
        <f t="shared" si="1"/>
        <v>3.7602179836512262</v>
      </c>
      <c r="F49" s="25">
        <v>40000</v>
      </c>
      <c r="G49" s="25">
        <v>9345</v>
      </c>
      <c r="H49" s="25">
        <v>20000</v>
      </c>
      <c r="I49" s="16">
        <f t="shared" si="2"/>
        <v>10655</v>
      </c>
      <c r="J49" s="26">
        <v>6501</v>
      </c>
      <c r="K49" s="26">
        <v>8238</v>
      </c>
      <c r="L49" s="26">
        <v>8185</v>
      </c>
      <c r="M49" s="18">
        <f t="shared" si="3"/>
        <v>-53</v>
      </c>
      <c r="N49" s="13">
        <f t="shared" si="4"/>
        <v>-0.6475259621258399</v>
      </c>
      <c r="O49" s="19">
        <f t="shared" si="5"/>
        <v>37.170753860127157</v>
      </c>
      <c r="P49" s="27">
        <v>985</v>
      </c>
      <c r="Q49" s="28">
        <v>985</v>
      </c>
      <c r="R49" s="28">
        <v>1160</v>
      </c>
      <c r="S49" s="16">
        <f t="shared" si="6"/>
        <v>175</v>
      </c>
      <c r="T49" s="20">
        <f t="shared" si="7"/>
        <v>18.982758620689655</v>
      </c>
      <c r="U49" s="29">
        <v>5291</v>
      </c>
      <c r="V49" s="13">
        <f t="shared" si="8"/>
        <v>21.924021924021925</v>
      </c>
      <c r="W49" s="13">
        <f t="shared" si="9"/>
        <v>4.161784161784162</v>
      </c>
      <c r="X49" s="30">
        <v>57</v>
      </c>
      <c r="Y49" s="30">
        <v>69</v>
      </c>
      <c r="Z49" s="31">
        <v>2377</v>
      </c>
      <c r="AA49" s="27" t="s">
        <v>70</v>
      </c>
    </row>
    <row r="50" spans="1:27" x14ac:dyDescent="0.25">
      <c r="A50" s="24">
        <v>18065</v>
      </c>
      <c r="B50" s="24">
        <v>17064</v>
      </c>
      <c r="C50" s="24">
        <v>15460</v>
      </c>
      <c r="D50" s="12">
        <f t="shared" si="0"/>
        <v>-1604</v>
      </c>
      <c r="E50" s="13">
        <f t="shared" si="1"/>
        <v>-10.3751617076326</v>
      </c>
      <c r="F50" s="25">
        <v>22450</v>
      </c>
      <c r="G50" s="25">
        <v>22100</v>
      </c>
      <c r="H50" s="25">
        <v>22000</v>
      </c>
      <c r="I50" s="16">
        <f t="shared" si="2"/>
        <v>-100</v>
      </c>
      <c r="J50" s="26">
        <v>9244</v>
      </c>
      <c r="K50" s="26">
        <v>8636</v>
      </c>
      <c r="L50" s="26">
        <v>8003</v>
      </c>
      <c r="M50" s="18">
        <f t="shared" si="3"/>
        <v>-633</v>
      </c>
      <c r="N50" s="13">
        <f t="shared" si="4"/>
        <v>-7.9095339247782084</v>
      </c>
      <c r="O50" s="19">
        <f t="shared" si="5"/>
        <v>51.765847347994828</v>
      </c>
      <c r="P50" s="27">
        <v>506</v>
      </c>
      <c r="Q50" s="28">
        <v>391</v>
      </c>
      <c r="R50" s="28">
        <v>479</v>
      </c>
      <c r="S50" s="16">
        <f t="shared" si="6"/>
        <v>88</v>
      </c>
      <c r="T50" s="20">
        <f t="shared" si="7"/>
        <v>32.275574112734866</v>
      </c>
      <c r="U50" s="29">
        <v>3263</v>
      </c>
      <c r="V50" s="13">
        <f t="shared" si="8"/>
        <v>14.679742568188784</v>
      </c>
      <c r="W50" s="13">
        <f t="shared" si="9"/>
        <v>4.7379711921544594</v>
      </c>
      <c r="X50" s="30">
        <v>91</v>
      </c>
      <c r="Y50" s="30">
        <v>1</v>
      </c>
      <c r="Z50" s="31">
        <v>8</v>
      </c>
      <c r="AA50" s="27" t="s">
        <v>71</v>
      </c>
    </row>
    <row r="51" spans="1:27" x14ac:dyDescent="0.25">
      <c r="A51" s="24"/>
      <c r="B51" s="24">
        <v>40738</v>
      </c>
      <c r="C51" s="24">
        <v>37395</v>
      </c>
      <c r="D51" s="12">
        <f t="shared" si="0"/>
        <v>-3343</v>
      </c>
      <c r="E51" s="13">
        <f t="shared" si="1"/>
        <v>-8.9396978205642466</v>
      </c>
      <c r="F51" s="25"/>
      <c r="G51" s="25"/>
      <c r="H51" s="25"/>
      <c r="I51" s="16"/>
      <c r="J51" s="26"/>
      <c r="K51" s="26">
        <v>7786</v>
      </c>
      <c r="L51" s="26">
        <v>6763</v>
      </c>
      <c r="M51" s="18">
        <f t="shared" si="3"/>
        <v>-1023</v>
      </c>
      <c r="N51" s="13">
        <f t="shared" si="4"/>
        <v>-15.126423184977082</v>
      </c>
      <c r="O51" s="19">
        <f t="shared" si="5"/>
        <v>18.085305522128628</v>
      </c>
      <c r="P51" s="27"/>
      <c r="Q51" s="28"/>
      <c r="R51" s="28"/>
      <c r="S51" s="16"/>
      <c r="T51" s="20"/>
      <c r="U51" s="29"/>
      <c r="V51" s="13"/>
      <c r="W51" s="13"/>
      <c r="X51" s="30"/>
      <c r="Y51" s="30"/>
      <c r="Z51" s="31"/>
      <c r="AA51" s="27" t="s">
        <v>72</v>
      </c>
    </row>
    <row r="52" spans="1:27" x14ac:dyDescent="0.25">
      <c r="A52" s="24">
        <v>13438</v>
      </c>
      <c r="B52" s="24">
        <v>15792</v>
      </c>
      <c r="C52" s="24">
        <v>16181</v>
      </c>
      <c r="D52" s="12">
        <f t="shared" si="0"/>
        <v>389</v>
      </c>
      <c r="E52" s="13">
        <f t="shared" si="1"/>
        <v>2.4040541375687536</v>
      </c>
      <c r="F52" s="25">
        <v>0</v>
      </c>
      <c r="G52" s="25">
        <v>0</v>
      </c>
      <c r="H52" s="25">
        <v>0</v>
      </c>
      <c r="I52" s="16">
        <f t="shared" si="2"/>
        <v>0</v>
      </c>
      <c r="J52" s="26">
        <v>2130</v>
      </c>
      <c r="K52" s="26">
        <v>2577</v>
      </c>
      <c r="L52" s="26">
        <v>2706</v>
      </c>
      <c r="M52" s="18">
        <f t="shared" si="3"/>
        <v>129</v>
      </c>
      <c r="N52" s="13">
        <f t="shared" si="4"/>
        <v>4.7671840354767188</v>
      </c>
      <c r="O52" s="19">
        <f t="shared" si="5"/>
        <v>16.723317471108089</v>
      </c>
      <c r="P52" s="27"/>
      <c r="Q52" s="28" t="s">
        <v>73</v>
      </c>
      <c r="R52" s="28"/>
      <c r="S52" s="16" t="s">
        <v>73</v>
      </c>
      <c r="T52" s="20" t="s">
        <v>73</v>
      </c>
      <c r="U52" s="29">
        <v>137233</v>
      </c>
      <c r="V52" s="13">
        <f t="shared" si="8"/>
        <v>0</v>
      </c>
      <c r="W52" s="13">
        <f t="shared" si="9"/>
        <v>0.11790895775797366</v>
      </c>
      <c r="X52" s="30"/>
      <c r="Y52" s="30"/>
      <c r="Z52" s="31"/>
      <c r="AA52" s="27" t="s">
        <v>74</v>
      </c>
    </row>
    <row r="53" spans="1:27" x14ac:dyDescent="0.25">
      <c r="A53" s="44">
        <f>SUM(A6:A52)</f>
        <v>1139687</v>
      </c>
      <c r="B53" s="44">
        <f>SUM(B6:B52)</f>
        <v>1219568</v>
      </c>
      <c r="C53" s="44">
        <f>SUM(C4:C52)</f>
        <v>1229183</v>
      </c>
      <c r="D53" s="12">
        <f t="shared" si="0"/>
        <v>9615</v>
      </c>
      <c r="E53" s="13">
        <f t="shared" si="1"/>
        <v>0.7822268937985638</v>
      </c>
      <c r="F53" s="45">
        <f>SUM(F6:F52)</f>
        <v>1162265</v>
      </c>
      <c r="G53" s="45">
        <f>SUM(G6:G52)</f>
        <v>1671368</v>
      </c>
      <c r="H53" s="45">
        <f>SUM(H4:H52)</f>
        <v>1594058</v>
      </c>
      <c r="I53" s="16">
        <f t="shared" si="2"/>
        <v>-77310</v>
      </c>
      <c r="J53" s="46">
        <f>SUM(J6:J52)</f>
        <v>476042</v>
      </c>
      <c r="K53" s="46">
        <f>SUM(K6:K52)</f>
        <v>508743</v>
      </c>
      <c r="L53" s="46">
        <f>SUM(L4:L52)</f>
        <v>538136</v>
      </c>
      <c r="M53" s="18">
        <f t="shared" si="3"/>
        <v>29393</v>
      </c>
      <c r="N53" s="13">
        <f t="shared" si="4"/>
        <v>5.4620021704550519</v>
      </c>
      <c r="O53" s="19">
        <f>SUM(L53*100/C53)</f>
        <v>43.779974177970246</v>
      </c>
      <c r="P53" s="47">
        <f>SUM(P6:P48)</f>
        <v>48132</v>
      </c>
      <c r="Q53" s="48">
        <f>SUM(Q6:Q52)</f>
        <v>49560</v>
      </c>
      <c r="R53" s="48">
        <f>SUM(R4:R52)</f>
        <v>52474</v>
      </c>
      <c r="S53" s="16">
        <f t="shared" si="6"/>
        <v>2914</v>
      </c>
      <c r="T53" s="20">
        <f t="shared" si="7"/>
        <v>23.424610283187864</v>
      </c>
      <c r="U53" s="29">
        <f>SUM(U4:U50)</f>
        <v>267132</v>
      </c>
      <c r="V53" s="13">
        <f t="shared" si="8"/>
        <v>19.643472141113758</v>
      </c>
      <c r="W53" s="13">
        <f t="shared" si="9"/>
        <v>4.6014067951424762</v>
      </c>
      <c r="X53" s="30">
        <f>SUM(X6:X48)</f>
        <v>1893</v>
      </c>
      <c r="Y53" s="30">
        <f>SUM(Y4:Y52)</f>
        <v>1663</v>
      </c>
      <c r="Z53" s="30">
        <f>SUM(Z4:Z52)</f>
        <v>42119</v>
      </c>
      <c r="AA5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Nøkkeltall 2015-17</vt:lpstr>
    </vt:vector>
  </TitlesOfParts>
  <Company>NTFK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Bjørnar Skjesol</dc:creator>
  <cp:lastModifiedBy>Bjørnar Skjesol</cp:lastModifiedBy>
  <dcterms:created xsi:type="dcterms:W3CDTF">2018-01-15T07:33:03Z</dcterms:created>
  <dcterms:modified xsi:type="dcterms:W3CDTF">2018-01-15T07:36:51Z</dcterms:modified>
</cp:coreProperties>
</file>